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OPĆINA\FINANCIJSKI IZVJEŠTAJI\2026\1-3\"/>
    </mc:Choice>
  </mc:AlternateContent>
  <xr:revisionPtr revIDLastSave="0" documentId="13_ncr:1_{E12D28A2-B2C4-48D1-BAFD-E04ECCEB532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M340" i="9"/>
  <c r="L340" i="9"/>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E326" i="9" s="1"/>
  <c r="F326" i="9"/>
  <c r="H325" i="9"/>
  <c r="G325" i="9"/>
  <c r="F325" i="9"/>
  <c r="H324" i="9"/>
  <c r="E324" i="9" s="1"/>
  <c r="B324" i="9" s="1"/>
  <c r="G324" i="9"/>
  <c r="F324" i="9"/>
  <c r="H323" i="9"/>
  <c r="E323" i="9" s="1"/>
  <c r="B323" i="9" s="1"/>
  <c r="G323" i="9"/>
  <c r="F323" i="9"/>
  <c r="H322" i="9"/>
  <c r="G322" i="9"/>
  <c r="E322" i="9" s="1"/>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H316" i="9"/>
  <c r="E316" i="9" s="1"/>
  <c r="B316" i="9" s="1"/>
  <c r="G316" i="9"/>
  <c r="F316" i="9"/>
  <c r="F315" i="9"/>
  <c r="F314" i="9"/>
  <c r="F313" i="9"/>
  <c r="H312" i="9"/>
  <c r="E312" i="9" s="1"/>
  <c r="G312" i="9"/>
  <c r="F312" i="9"/>
  <c r="B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E290" i="9"/>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F248" i="9" s="1"/>
  <c r="E248" i="9"/>
  <c r="B248" i="9"/>
  <c r="M247" i="9"/>
  <c r="F247" i="9" s="1"/>
  <c r="L247" i="9"/>
  <c r="E247" i="9"/>
  <c r="M246" i="9"/>
  <c r="L246" i="9"/>
  <c r="F246" i="9"/>
  <c r="B246" i="9" s="1"/>
  <c r="E246" i="9"/>
  <c r="M245" i="9"/>
  <c r="L245" i="9"/>
  <c r="F245" i="9" s="1"/>
  <c r="B245" i="9" s="1"/>
  <c r="E245" i="9"/>
  <c r="M244" i="9"/>
  <c r="F244" i="9" s="1"/>
  <c r="B244" i="9" s="1"/>
  <c r="L244" i="9"/>
  <c r="E244" i="9"/>
  <c r="M243" i="9"/>
  <c r="F243" i="9" s="1"/>
  <c r="L243" i="9"/>
  <c r="E243" i="9"/>
  <c r="M242" i="9"/>
  <c r="L242" i="9"/>
  <c r="F242" i="9"/>
  <c r="B242" i="9" s="1"/>
  <c r="E242" i="9"/>
  <c r="M241" i="9"/>
  <c r="L241" i="9"/>
  <c r="E241" i="9"/>
  <c r="M240" i="9"/>
  <c r="F240" i="9" s="1"/>
  <c r="L240" i="9"/>
  <c r="E240" i="9"/>
  <c r="M239" i="9"/>
  <c r="F239" i="9" s="1"/>
  <c r="L239" i="9"/>
  <c r="E239" i="9"/>
  <c r="M238" i="9"/>
  <c r="F238" i="9" s="1"/>
  <c r="B238" i="9" s="1"/>
  <c r="L238" i="9"/>
  <c r="E238" i="9"/>
  <c r="M237" i="9"/>
  <c r="L237" i="9"/>
  <c r="E237" i="9"/>
  <c r="M236" i="9"/>
  <c r="F236" i="9" s="1"/>
  <c r="L236" i="9"/>
  <c r="E236" i="9"/>
  <c r="M235" i="9"/>
  <c r="F235" i="9" s="1"/>
  <c r="L235" i="9"/>
  <c r="E235" i="9"/>
  <c r="M234" i="9"/>
  <c r="L234" i="9"/>
  <c r="F234" i="9"/>
  <c r="B234" i="9" s="1"/>
  <c r="E234" i="9"/>
  <c r="M233" i="9"/>
  <c r="L233" i="9"/>
  <c r="E233" i="9"/>
  <c r="M232" i="9"/>
  <c r="F232" i="9" s="1"/>
  <c r="L232" i="9"/>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G160" i="9"/>
  <c r="E160" i="9" s="1"/>
  <c r="F160" i="9"/>
  <c r="B160" i="9"/>
  <c r="H159" i="9"/>
  <c r="G159" i="9"/>
  <c r="F159" i="9"/>
  <c r="E159" i="9"/>
  <c r="B159" i="9" s="1"/>
  <c r="H158" i="9"/>
  <c r="E158" i="9" s="1"/>
  <c r="G158" i="9"/>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E86" i="9" s="1"/>
  <c r="B86" i="9" s="1"/>
  <c r="G86" i="9"/>
  <c r="F86" i="9"/>
  <c r="H85" i="9"/>
  <c r="G85" i="9"/>
  <c r="E85" i="9" s="1"/>
  <c r="B85" i="9" s="1"/>
  <c r="F85" i="9"/>
  <c r="H84" i="9"/>
  <c r="G84" i="9"/>
  <c r="F84" i="9"/>
  <c r="H83" i="9"/>
  <c r="E83" i="9" s="1"/>
  <c r="B83" i="9" s="1"/>
  <c r="G83" i="9"/>
  <c r="F83" i="9"/>
  <c r="H82" i="9"/>
  <c r="G82" i="9"/>
  <c r="F82" i="9"/>
  <c r="E82" i="9"/>
  <c r="H81" i="9"/>
  <c r="G81" i="9"/>
  <c r="F81" i="9"/>
  <c r="H80" i="9"/>
  <c r="G80" i="9"/>
  <c r="E80" i="9" s="1"/>
  <c r="F80" i="9"/>
  <c r="B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H67" i="9"/>
  <c r="G67" i="9"/>
  <c r="F67" i="9"/>
  <c r="E67" i="9"/>
  <c r="B67" i="9" s="1"/>
  <c r="H66" i="9"/>
  <c r="G66" i="9"/>
  <c r="F66" i="9"/>
  <c r="E66" i="9"/>
  <c r="H65" i="9"/>
  <c r="G65" i="9"/>
  <c r="E65" i="9" s="1"/>
  <c r="B65" i="9" s="1"/>
  <c r="F65" i="9"/>
  <c r="H64" i="9"/>
  <c r="G64" i="9"/>
  <c r="E64" i="9" s="1"/>
  <c r="F64" i="9"/>
  <c r="B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H57" i="9"/>
  <c r="G57" i="9"/>
  <c r="E57" i="9" s="1"/>
  <c r="B57" i="9" s="1"/>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H27" i="9"/>
  <c r="E27" i="9" s="1"/>
  <c r="B27" i="9" s="1"/>
  <c r="G27" i="9"/>
  <c r="F27" i="9"/>
  <c r="H26" i="9"/>
  <c r="G26" i="9"/>
  <c r="F26" i="9"/>
  <c r="E26" i="9"/>
  <c r="B26" i="9" s="1"/>
  <c r="H25" i="9"/>
  <c r="G25" i="9"/>
  <c r="F25" i="9"/>
  <c r="F24" i="9"/>
  <c r="F4" i="9"/>
  <c r="O3" i="9"/>
  <c r="G296" i="9" s="1"/>
  <c r="E296" i="9" s="1"/>
  <c r="I3" i="9"/>
  <c r="H3" i="9"/>
  <c r="G3" i="9"/>
  <c r="D104" i="8"/>
  <c r="D97" i="8"/>
  <c r="D92" i="8"/>
  <c r="D87" i="8"/>
  <c r="D82" i="8"/>
  <c r="D77" i="8"/>
  <c r="D72" i="8"/>
  <c r="D67" i="8"/>
  <c r="D62" i="8"/>
  <c r="D57" i="8"/>
  <c r="C1633" i="1" s="1"/>
  <c r="D52" i="8"/>
  <c r="D46" i="8"/>
  <c r="D37" i="8"/>
  <c r="D25" i="8" s="1"/>
  <c r="C1601" i="1" s="1"/>
  <c r="H1601" i="1" s="1"/>
  <c r="D27" i="8"/>
  <c r="D18" i="8"/>
  <c r="D8" i="8"/>
  <c r="D6" i="8" s="1"/>
  <c r="E44" i="7"/>
  <c r="D44" i="7"/>
  <c r="E39" i="7"/>
  <c r="E38" i="7" s="1"/>
  <c r="I35" i="3" s="1"/>
  <c r="D39" i="7"/>
  <c r="D38" i="7" s="1"/>
  <c r="E30" i="7"/>
  <c r="D30" i="7"/>
  <c r="E23" i="7"/>
  <c r="D23" i="7"/>
  <c r="E22" i="7"/>
  <c r="D22" i="7"/>
  <c r="E14" i="7"/>
  <c r="D14" i="7"/>
  <c r="E7" i="7"/>
  <c r="E6" i="7" s="1"/>
  <c r="E5" i="7" s="1"/>
  <c r="I33" i="3"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E259" i="5"/>
  <c r="E254" i="5" s="1"/>
  <c r="D259" i="5"/>
  <c r="D254"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D202" i="5"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F71" i="5"/>
  <c r="E71" i="5"/>
  <c r="D71" i="5"/>
  <c r="E70" i="5"/>
  <c r="E69" i="5" s="1"/>
  <c r="I23" i="3"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D522" i="4" s="1"/>
  <c r="F528" i="4"/>
  <c r="F527" i="4"/>
  <c r="F526" i="4"/>
  <c r="E526" i="4"/>
  <c r="D526" i="4"/>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D422" i="1" s="1"/>
  <c r="D427" i="4"/>
  <c r="D648" i="4" s="1"/>
  <c r="F648" i="4" s="1"/>
  <c r="E426" i="4"/>
  <c r="D426" i="4"/>
  <c r="D647"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D361"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E309" i="4" s="1"/>
  <c r="D314" i="4"/>
  <c r="D309" i="4" s="1"/>
  <c r="D308"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46" i="1" s="1"/>
  <c r="D250" i="4"/>
  <c r="F249" i="4"/>
  <c r="F248" i="4"/>
  <c r="F247" i="4"/>
  <c r="E246" i="4"/>
  <c r="D246" i="4"/>
  <c r="F245" i="4"/>
  <c r="F244" i="4"/>
  <c r="F243" i="4"/>
  <c r="F242" i="4"/>
  <c r="E242" i="4"/>
  <c r="D242" i="4"/>
  <c r="F241" i="4"/>
  <c r="F240" i="4"/>
  <c r="F239" i="4"/>
  <c r="F238" i="4"/>
  <c r="E237" i="4"/>
  <c r="D237" i="4"/>
  <c r="D230" i="4" s="1"/>
  <c r="F236" i="4"/>
  <c r="F235" i="4"/>
  <c r="F234" i="4"/>
  <c r="E234" i="4"/>
  <c r="D234" i="4"/>
  <c r="F233" i="4"/>
  <c r="F232" i="4"/>
  <c r="F231" i="4"/>
  <c r="E231" i="4"/>
  <c r="D231" i="4"/>
  <c r="F229" i="4"/>
  <c r="F228" i="4"/>
  <c r="F227" i="4"/>
  <c r="F226" i="4"/>
  <c r="E225" i="4"/>
  <c r="E221" i="4" s="1"/>
  <c r="D217" i="1" s="1"/>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D121" i="1" s="1"/>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F82" i="4" s="1"/>
  <c r="D91" i="4"/>
  <c r="D82"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c r="L3" i="9" s="1"/>
  <c r="C1685" i="1"/>
  <c r="H1685" i="1" s="1"/>
  <c r="G1684" i="1"/>
  <c r="C1684" i="1"/>
  <c r="H1684" i="1" s="1"/>
  <c r="C1683" i="1"/>
  <c r="G1683" i="1" s="1"/>
  <c r="C1682" i="1"/>
  <c r="H1682" i="1" s="1"/>
  <c r="G1681" i="1"/>
  <c r="C1681" i="1"/>
  <c r="H1681" i="1" s="1"/>
  <c r="C1680" i="1"/>
  <c r="H1680" i="1" s="1"/>
  <c r="H1679" i="1"/>
  <c r="C1679" i="1"/>
  <c r="G1679" i="1" s="1"/>
  <c r="H1678" i="1"/>
  <c r="G1678" i="1"/>
  <c r="C1678" i="1"/>
  <c r="H1677" i="1"/>
  <c r="G1677" i="1"/>
  <c r="C1677" i="1"/>
  <c r="G1676" i="1"/>
  <c r="C1676" i="1"/>
  <c r="H1676" i="1" s="1"/>
  <c r="H1675" i="1"/>
  <c r="C1675" i="1"/>
  <c r="G1675" i="1" s="1"/>
  <c r="H1674" i="1"/>
  <c r="G1674" i="1"/>
  <c r="C1674" i="1"/>
  <c r="C1673" i="1"/>
  <c r="H1673" i="1" s="1"/>
  <c r="G1672" i="1"/>
  <c r="C1672" i="1"/>
  <c r="H1672" i="1" s="1"/>
  <c r="C1671" i="1"/>
  <c r="G1671" i="1" s="1"/>
  <c r="H1670" i="1"/>
  <c r="G1670" i="1"/>
  <c r="C1670" i="1"/>
  <c r="H1669" i="1"/>
  <c r="G1669" i="1"/>
  <c r="C1669" i="1"/>
  <c r="C1668" i="1"/>
  <c r="H1668" i="1" s="1"/>
  <c r="H1667" i="1"/>
  <c r="C1667" i="1"/>
  <c r="G1667" i="1" s="1"/>
  <c r="H1666" i="1"/>
  <c r="G1666" i="1"/>
  <c r="C1666" i="1"/>
  <c r="C1665" i="1"/>
  <c r="H1665" i="1" s="1"/>
  <c r="G1664" i="1"/>
  <c r="C1664" i="1"/>
  <c r="H1664" i="1" s="1"/>
  <c r="C1663" i="1"/>
  <c r="G1663" i="1" s="1"/>
  <c r="H1662" i="1"/>
  <c r="G1662" i="1"/>
  <c r="C1662" i="1"/>
  <c r="H1661" i="1"/>
  <c r="G1661" i="1"/>
  <c r="C1661" i="1"/>
  <c r="C1660" i="1"/>
  <c r="H1660" i="1" s="1"/>
  <c r="H1659" i="1"/>
  <c r="C1659" i="1"/>
  <c r="G1659" i="1" s="1"/>
  <c r="H1658" i="1"/>
  <c r="G1658" i="1"/>
  <c r="C1658" i="1"/>
  <c r="C1657" i="1"/>
  <c r="H1657" i="1" s="1"/>
  <c r="G1656" i="1"/>
  <c r="C1656" i="1"/>
  <c r="H1656" i="1" s="1"/>
  <c r="C1655" i="1"/>
  <c r="G1655" i="1" s="1"/>
  <c r="H1654" i="1"/>
  <c r="G1654" i="1"/>
  <c r="C1654" i="1"/>
  <c r="H1653" i="1"/>
  <c r="G1653" i="1"/>
  <c r="C1653" i="1"/>
  <c r="C1652" i="1"/>
  <c r="H1652" i="1" s="1"/>
  <c r="H1651" i="1"/>
  <c r="C1651" i="1"/>
  <c r="G1651" i="1" s="1"/>
  <c r="H1650" i="1"/>
  <c r="G1650" i="1"/>
  <c r="C1650" i="1"/>
  <c r="C1649" i="1"/>
  <c r="H1649" i="1" s="1"/>
  <c r="G1648" i="1"/>
  <c r="C1648" i="1"/>
  <c r="H1648" i="1" s="1"/>
  <c r="C1647" i="1"/>
  <c r="G1647" i="1" s="1"/>
  <c r="H1646" i="1"/>
  <c r="G1646" i="1"/>
  <c r="C1646" i="1"/>
  <c r="H1645" i="1"/>
  <c r="C1645" i="1"/>
  <c r="G1645" i="1" s="1"/>
  <c r="C1644" i="1"/>
  <c r="H1644" i="1" s="1"/>
  <c r="C1643" i="1"/>
  <c r="G1643" i="1" s="1"/>
  <c r="H1642" i="1"/>
  <c r="G1642" i="1"/>
  <c r="C1642" i="1"/>
  <c r="C1641" i="1"/>
  <c r="H1641" i="1" s="1"/>
  <c r="C1640" i="1"/>
  <c r="H1640" i="1" s="1"/>
  <c r="C1639" i="1"/>
  <c r="G1639" i="1" s="1"/>
  <c r="H1638" i="1"/>
  <c r="G1638" i="1"/>
  <c r="C1638" i="1"/>
  <c r="H1637" i="1"/>
  <c r="C1637" i="1"/>
  <c r="G1637" i="1" s="1"/>
  <c r="C1636" i="1"/>
  <c r="C1635" i="1"/>
  <c r="G1635" i="1" s="1"/>
  <c r="H1634" i="1"/>
  <c r="G1634" i="1"/>
  <c r="C1634" i="1"/>
  <c r="C1632" i="1"/>
  <c r="H1632" i="1" s="1"/>
  <c r="C1631" i="1"/>
  <c r="H1630" i="1"/>
  <c r="G1630" i="1"/>
  <c r="C1630" i="1"/>
  <c r="H1629" i="1"/>
  <c r="C1629" i="1"/>
  <c r="G1629" i="1" s="1"/>
  <c r="H1626" i="1"/>
  <c r="G1626" i="1"/>
  <c r="C1626" i="1"/>
  <c r="C1625" i="1"/>
  <c r="C1624" i="1"/>
  <c r="H1624" i="1" s="1"/>
  <c r="C1623" i="1"/>
  <c r="H1622" i="1"/>
  <c r="G1622" i="1"/>
  <c r="C1622" i="1"/>
  <c r="C1619" i="1"/>
  <c r="G1619" i="1" s="1"/>
  <c r="H1618" i="1"/>
  <c r="G1618" i="1"/>
  <c r="C1618" i="1"/>
  <c r="C1617" i="1"/>
  <c r="C1616" i="1"/>
  <c r="H1616" i="1" s="1"/>
  <c r="C1615" i="1"/>
  <c r="H1614" i="1"/>
  <c r="G1614" i="1"/>
  <c r="C1614" i="1"/>
  <c r="H1613" i="1"/>
  <c r="C1613" i="1"/>
  <c r="G1613" i="1" s="1"/>
  <c r="C1612" i="1"/>
  <c r="C1611" i="1"/>
  <c r="G1611" i="1" s="1"/>
  <c r="C1610" i="1"/>
  <c r="H1610" i="1" s="1"/>
  <c r="C1609" i="1"/>
  <c r="H1609" i="1" s="1"/>
  <c r="C1608" i="1"/>
  <c r="H1608" i="1" s="1"/>
  <c r="C1607" i="1"/>
  <c r="G1607" i="1" s="1"/>
  <c r="C1606" i="1"/>
  <c r="H1606" i="1" s="1"/>
  <c r="H1605" i="1"/>
  <c r="C1605" i="1"/>
  <c r="G1605" i="1" s="1"/>
  <c r="C1604" i="1"/>
  <c r="H1604" i="1" s="1"/>
  <c r="C1603" i="1"/>
  <c r="G1603" i="1" s="1"/>
  <c r="H1602" i="1"/>
  <c r="G1602" i="1"/>
  <c r="C1602" i="1"/>
  <c r="C1600" i="1"/>
  <c r="H1600" i="1" s="1"/>
  <c r="C1599" i="1"/>
  <c r="G1599" i="1" s="1"/>
  <c r="H1598" i="1"/>
  <c r="G1598" i="1"/>
  <c r="C1598" i="1"/>
  <c r="H1597" i="1"/>
  <c r="C1597" i="1"/>
  <c r="G1597" i="1" s="1"/>
  <c r="C1596" i="1"/>
  <c r="H1596" i="1" s="1"/>
  <c r="C1595" i="1"/>
  <c r="G1595" i="1" s="1"/>
  <c r="H1594" i="1"/>
  <c r="G1594" i="1"/>
  <c r="C1594" i="1"/>
  <c r="C1593" i="1"/>
  <c r="H1593" i="1" s="1"/>
  <c r="C1592" i="1"/>
  <c r="H1592" i="1" s="1"/>
  <c r="C1591" i="1"/>
  <c r="G1591" i="1" s="1"/>
  <c r="C1590" i="1"/>
  <c r="H1590" i="1" s="1"/>
  <c r="C1589" i="1"/>
  <c r="G1589" i="1" s="1"/>
  <c r="C1588" i="1"/>
  <c r="H1588" i="1" s="1"/>
  <c r="C1587" i="1"/>
  <c r="G1587" i="1" s="1"/>
  <c r="H1586" i="1"/>
  <c r="G1586" i="1"/>
  <c r="C1586" i="1"/>
  <c r="C1585" i="1"/>
  <c r="H1585" i="1" s="1"/>
  <c r="C1583" i="1"/>
  <c r="G1583" i="1" s="1"/>
  <c r="C1582" i="1"/>
  <c r="H1581" i="1"/>
  <c r="C1581" i="1"/>
  <c r="J1580" i="1"/>
  <c r="D1580" i="1"/>
  <c r="C1580" i="1"/>
  <c r="H1579" i="1"/>
  <c r="G1579" i="1"/>
  <c r="D1579" i="1"/>
  <c r="C1579" i="1"/>
  <c r="J1579" i="1" s="1"/>
  <c r="J1578" i="1"/>
  <c r="D1578" i="1"/>
  <c r="C1578" i="1"/>
  <c r="H1577" i="1"/>
  <c r="G1577" i="1"/>
  <c r="D1577" i="1"/>
  <c r="C1577" i="1"/>
  <c r="J1577" i="1" s="1"/>
  <c r="H1576" i="1"/>
  <c r="G1576" i="1"/>
  <c r="D1576" i="1"/>
  <c r="C1576" i="1"/>
  <c r="J1575" i="1"/>
  <c r="D1575" i="1"/>
  <c r="C1575" i="1"/>
  <c r="H1574" i="1"/>
  <c r="G1574" i="1"/>
  <c r="D1574" i="1"/>
  <c r="C1574" i="1"/>
  <c r="J1574" i="1" s="1"/>
  <c r="J1573" i="1"/>
  <c r="D1573" i="1"/>
  <c r="C1573" i="1"/>
  <c r="H1572" i="1"/>
  <c r="G1572" i="1"/>
  <c r="D1572" i="1"/>
  <c r="C1572" i="1"/>
  <c r="J1572" i="1" s="1"/>
  <c r="H1571" i="1"/>
  <c r="G1571" i="1"/>
  <c r="D1571" i="1"/>
  <c r="C1571" i="1"/>
  <c r="H1570" i="1"/>
  <c r="G1570" i="1"/>
  <c r="D1570" i="1"/>
  <c r="C1570" i="1"/>
  <c r="J1569" i="1"/>
  <c r="D1569" i="1"/>
  <c r="C1569" i="1"/>
  <c r="H1568" i="1"/>
  <c r="G1568" i="1"/>
  <c r="D1568" i="1"/>
  <c r="C1568" i="1"/>
  <c r="J1568" i="1" s="1"/>
  <c r="J1567" i="1"/>
  <c r="D1567" i="1"/>
  <c r="C1567" i="1"/>
  <c r="H1566" i="1"/>
  <c r="G1566" i="1"/>
  <c r="D1566" i="1"/>
  <c r="C1566" i="1"/>
  <c r="J1566" i="1" s="1"/>
  <c r="J1565" i="1"/>
  <c r="D1565" i="1"/>
  <c r="C1565" i="1"/>
  <c r="H1564" i="1"/>
  <c r="G1564" i="1"/>
  <c r="D1564" i="1"/>
  <c r="C1564" i="1"/>
  <c r="J1564" i="1" s="1"/>
  <c r="J1563" i="1"/>
  <c r="D1563" i="1"/>
  <c r="C1563" i="1"/>
  <c r="D1562" i="1"/>
  <c r="C1562" i="1"/>
  <c r="H1561" i="1"/>
  <c r="G1561" i="1"/>
  <c r="I1561" i="1" s="1"/>
  <c r="D1561" i="1"/>
  <c r="C1561" i="1"/>
  <c r="J1561" i="1" s="1"/>
  <c r="D1560" i="1"/>
  <c r="C1560" i="1"/>
  <c r="J1560" i="1" s="1"/>
  <c r="H1559" i="1"/>
  <c r="G1559" i="1"/>
  <c r="I1559" i="1" s="1"/>
  <c r="D1559" i="1"/>
  <c r="C1559" i="1"/>
  <c r="J1559" i="1" s="1"/>
  <c r="D1558" i="1"/>
  <c r="C1558" i="1"/>
  <c r="J1558" i="1" s="1"/>
  <c r="H1557" i="1"/>
  <c r="G1557" i="1"/>
  <c r="I1557" i="1" s="1"/>
  <c r="D1557" i="1"/>
  <c r="C1557" i="1"/>
  <c r="J1557" i="1" s="1"/>
  <c r="D1556" i="1"/>
  <c r="C1556" i="1"/>
  <c r="J1556" i="1" s="1"/>
  <c r="D1555" i="1"/>
  <c r="C1555" i="1"/>
  <c r="D1554" i="1"/>
  <c r="C1554" i="1"/>
  <c r="H1553" i="1"/>
  <c r="G1553" i="1"/>
  <c r="I1553" i="1" s="1"/>
  <c r="D1553" i="1"/>
  <c r="C1553" i="1"/>
  <c r="J1553" i="1" s="1"/>
  <c r="D1552" i="1"/>
  <c r="C1552" i="1"/>
  <c r="J1552" i="1" s="1"/>
  <c r="H1551" i="1"/>
  <c r="G1551" i="1"/>
  <c r="I1551" i="1" s="1"/>
  <c r="D1551" i="1"/>
  <c r="C1551" i="1"/>
  <c r="J1551" i="1" s="1"/>
  <c r="D1550" i="1"/>
  <c r="C1550" i="1"/>
  <c r="J1550" i="1" s="1"/>
  <c r="H1549" i="1"/>
  <c r="G1549" i="1"/>
  <c r="I1549" i="1" s="1"/>
  <c r="D1549" i="1"/>
  <c r="C1549" i="1"/>
  <c r="J1549" i="1" s="1"/>
  <c r="D1548" i="1"/>
  <c r="C1548" i="1"/>
  <c r="J1548" i="1" s="1"/>
  <c r="H1547" i="1"/>
  <c r="G1547" i="1"/>
  <c r="I1547" i="1" s="1"/>
  <c r="D1547" i="1"/>
  <c r="C1547" i="1"/>
  <c r="J1547" i="1" s="1"/>
  <c r="D1546" i="1"/>
  <c r="C1546" i="1"/>
  <c r="G1546" i="1" s="1"/>
  <c r="D1545" i="1"/>
  <c r="H1545" i="1" s="1"/>
  <c r="C1545" i="1"/>
  <c r="D1544" i="1"/>
  <c r="C1544" i="1"/>
  <c r="H1544" i="1" s="1"/>
  <c r="D1543" i="1"/>
  <c r="H1543" i="1" s="1"/>
  <c r="C1543" i="1"/>
  <c r="D1542" i="1"/>
  <c r="C1542" i="1"/>
  <c r="H1542" i="1" s="1"/>
  <c r="D1541" i="1"/>
  <c r="H1541" i="1" s="1"/>
  <c r="C1541" i="1"/>
  <c r="D1540" i="1"/>
  <c r="C1540" i="1"/>
  <c r="H1540" i="1" s="1"/>
  <c r="D1539" i="1"/>
  <c r="C1539" i="1"/>
  <c r="G1539" i="1" s="1"/>
  <c r="H1538" i="1"/>
  <c r="D1538" i="1"/>
  <c r="C1538" i="1"/>
  <c r="G1538" i="1" s="1"/>
  <c r="H1537" i="1"/>
  <c r="D1537" i="1"/>
  <c r="C1537" i="1"/>
  <c r="D1535" i="1"/>
  <c r="C1535" i="1"/>
  <c r="G1535" i="1" s="1"/>
  <c r="H1534" i="1"/>
  <c r="D1534" i="1"/>
  <c r="C1534" i="1"/>
  <c r="G1534" i="1" s="1"/>
  <c r="H1533" i="1"/>
  <c r="D1533" i="1"/>
  <c r="C1533" i="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H1420" i="1" s="1"/>
  <c r="G1419" i="1"/>
  <c r="D1419" i="1"/>
  <c r="C1419" i="1"/>
  <c r="G1418" i="1"/>
  <c r="D1418" i="1"/>
  <c r="C1418" i="1"/>
  <c r="D1417" i="1"/>
  <c r="C1417" i="1"/>
  <c r="G1417" i="1" s="1"/>
  <c r="D1416" i="1"/>
  <c r="C1416" i="1"/>
  <c r="H1416" i="1" s="1"/>
  <c r="G1415" i="1"/>
  <c r="D1415" i="1"/>
  <c r="C1415" i="1"/>
  <c r="G1414" i="1"/>
  <c r="D1414" i="1"/>
  <c r="C1414" i="1"/>
  <c r="D1413" i="1"/>
  <c r="C1413" i="1"/>
  <c r="G1413" i="1" s="1"/>
  <c r="D1412" i="1"/>
  <c r="C1412" i="1"/>
  <c r="H1412" i="1" s="1"/>
  <c r="G1411" i="1"/>
  <c r="D1411" i="1"/>
  <c r="C1411" i="1"/>
  <c r="G1410" i="1"/>
  <c r="D1410" i="1"/>
  <c r="C1410" i="1"/>
  <c r="D1409" i="1"/>
  <c r="C1409" i="1"/>
  <c r="G1409" i="1" s="1"/>
  <c r="D1408" i="1"/>
  <c r="C1408" i="1"/>
  <c r="H1408" i="1" s="1"/>
  <c r="G1407" i="1"/>
  <c r="D1407" i="1"/>
  <c r="C1407" i="1"/>
  <c r="G1406" i="1"/>
  <c r="D1406" i="1"/>
  <c r="C1406" i="1"/>
  <c r="D1405" i="1"/>
  <c r="C1405" i="1"/>
  <c r="G1405" i="1" s="1"/>
  <c r="D1404" i="1"/>
  <c r="C1404" i="1"/>
  <c r="H1404" i="1" s="1"/>
  <c r="G1403" i="1"/>
  <c r="D1403" i="1"/>
  <c r="C1403" i="1"/>
  <c r="G1402" i="1"/>
  <c r="D1402" i="1"/>
  <c r="C1402" i="1"/>
  <c r="D1401" i="1"/>
  <c r="C1401" i="1"/>
  <c r="G1401" i="1" s="1"/>
  <c r="D1400" i="1"/>
  <c r="C1400" i="1"/>
  <c r="G1400" i="1" s="1"/>
  <c r="G1399" i="1"/>
  <c r="D1399" i="1"/>
  <c r="C1399" i="1"/>
  <c r="G1398" i="1"/>
  <c r="D1398" i="1"/>
  <c r="C1398" i="1"/>
  <c r="D1397" i="1"/>
  <c r="C1397" i="1"/>
  <c r="G1397" i="1" s="1"/>
  <c r="D1396" i="1"/>
  <c r="C1396" i="1"/>
  <c r="H1396" i="1" s="1"/>
  <c r="G1395" i="1"/>
  <c r="D1395" i="1"/>
  <c r="C1395" i="1"/>
  <c r="G1394" i="1"/>
  <c r="D1394" i="1"/>
  <c r="C1394" i="1"/>
  <c r="D1393" i="1"/>
  <c r="C1393" i="1"/>
  <c r="G1393" i="1" s="1"/>
  <c r="D1392" i="1"/>
  <c r="C1392" i="1"/>
  <c r="H1392" i="1" s="1"/>
  <c r="G1391" i="1"/>
  <c r="D1391" i="1"/>
  <c r="C1391" i="1"/>
  <c r="G1390" i="1"/>
  <c r="D1390" i="1"/>
  <c r="C1390" i="1"/>
  <c r="D1389" i="1"/>
  <c r="C1389" i="1"/>
  <c r="G1389" i="1" s="1"/>
  <c r="D1388" i="1"/>
  <c r="C1388" i="1"/>
  <c r="H1388" i="1" s="1"/>
  <c r="G1387" i="1"/>
  <c r="D1387" i="1"/>
  <c r="C1387" i="1"/>
  <c r="G1386" i="1"/>
  <c r="D1386" i="1"/>
  <c r="C1386" i="1"/>
  <c r="D1385" i="1"/>
  <c r="C1385" i="1"/>
  <c r="G1385" i="1" s="1"/>
  <c r="D1384" i="1"/>
  <c r="C1384" i="1"/>
  <c r="H1384" i="1" s="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D841" i="1"/>
  <c r="H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D649" i="1"/>
  <c r="H649" i="1" s="1"/>
  <c r="C649" i="1"/>
  <c r="H648" i="1"/>
  <c r="G648" i="1"/>
  <c r="D648" i="1"/>
  <c r="C648" i="1"/>
  <c r="G647" i="1"/>
  <c r="D647" i="1"/>
  <c r="H647" i="1" s="1"/>
  <c r="C647" i="1"/>
  <c r="D646" i="1"/>
  <c r="H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C422" i="1"/>
  <c r="D421" i="1"/>
  <c r="G421" i="1" s="1"/>
  <c r="C421" i="1"/>
  <c r="H416" i="1"/>
  <c r="D416" i="1"/>
  <c r="G416" i="1" s="1"/>
  <c r="C416" i="1"/>
  <c r="G415"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D399" i="1"/>
  <c r="G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G302" i="1"/>
  <c r="D302" i="1"/>
  <c r="C302" i="1"/>
  <c r="D301" i="1"/>
  <c r="H301" i="1" s="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H194" i="1"/>
  <c r="G194" i="1"/>
  <c r="D194" i="1"/>
  <c r="C194" i="1"/>
  <c r="H193" i="1"/>
  <c r="D193" i="1"/>
  <c r="G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G181" i="1"/>
  <c r="D181" i="1"/>
  <c r="H181" i="1" s="1"/>
  <c r="C181" i="1"/>
  <c r="H180" i="1"/>
  <c r="D180" i="1"/>
  <c r="G180" i="1" s="1"/>
  <c r="C180" i="1"/>
  <c r="H179" i="1"/>
  <c r="D179" i="1"/>
  <c r="G179" i="1" s="1"/>
  <c r="C179" i="1"/>
  <c r="H178" i="1"/>
  <c r="D178" i="1"/>
  <c r="G178" i="1" s="1"/>
  <c r="C178" i="1"/>
  <c r="H177" i="1"/>
  <c r="G177" i="1"/>
  <c r="D177" i="1"/>
  <c r="C177" i="1"/>
  <c r="H176" i="1"/>
  <c r="D176" i="1"/>
  <c r="G176" i="1" s="1"/>
  <c r="C176" i="1"/>
  <c r="H175" i="1"/>
  <c r="G175" i="1"/>
  <c r="D175" i="1"/>
  <c r="C175" i="1"/>
  <c r="C174" i="1"/>
  <c r="D173" i="1"/>
  <c r="H173" i="1" s="1"/>
  <c r="C173" i="1"/>
  <c r="H172" i="1"/>
  <c r="G172" i="1"/>
  <c r="D172" i="1"/>
  <c r="C172" i="1"/>
  <c r="D171" i="1"/>
  <c r="H171" i="1" s="1"/>
  <c r="C171" i="1"/>
  <c r="D170" i="1"/>
  <c r="H170" i="1" s="1"/>
  <c r="C170" i="1"/>
  <c r="D169" i="1"/>
  <c r="H169" i="1" s="1"/>
  <c r="C169" i="1"/>
  <c r="H168" i="1"/>
  <c r="G168" i="1"/>
  <c r="D168" i="1"/>
  <c r="C168" i="1"/>
  <c r="D167" i="1"/>
  <c r="H167" i="1" s="1"/>
  <c r="C167" i="1"/>
  <c r="C166" i="1"/>
  <c r="H165" i="1"/>
  <c r="G165" i="1"/>
  <c r="D165" i="1"/>
  <c r="C165" i="1"/>
  <c r="D164" i="1"/>
  <c r="H164" i="1" s="1"/>
  <c r="C164" i="1"/>
  <c r="D163" i="1"/>
  <c r="H163" i="1" s="1"/>
  <c r="C163" i="1"/>
  <c r="D162" i="1"/>
  <c r="H162" i="1" s="1"/>
  <c r="C162" i="1"/>
  <c r="D161" i="1"/>
  <c r="H161" i="1" s="1"/>
  <c r="C161" i="1"/>
  <c r="H159" i="1"/>
  <c r="G159" i="1"/>
  <c r="D159" i="1"/>
  <c r="C159" i="1"/>
  <c r="G158" i="1"/>
  <c r="D158" i="1"/>
  <c r="H158" i="1" s="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G122" i="1" s="1"/>
  <c r="C122" i="1"/>
  <c r="H120" i="1"/>
  <c r="G120" i="1"/>
  <c r="D120" i="1"/>
  <c r="C120" i="1"/>
  <c r="H119" i="1"/>
  <c r="G119" i="1"/>
  <c r="D119" i="1"/>
  <c r="C119" i="1"/>
  <c r="H118" i="1"/>
  <c r="D118" i="1"/>
  <c r="G118" i="1" s="1"/>
  <c r="C118" i="1"/>
  <c r="H117" i="1"/>
  <c r="G117" i="1"/>
  <c r="D117" i="1"/>
  <c r="C117" i="1"/>
  <c r="H116"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D108" i="1"/>
  <c r="G108" i="1" s="1"/>
  <c r="C108" i="1"/>
  <c r="D107" i="1"/>
  <c r="H107" i="1" s="1"/>
  <c r="C107" i="1"/>
  <c r="H106" i="1"/>
  <c r="G106" i="1"/>
  <c r="D106" i="1"/>
  <c r="C106" i="1"/>
  <c r="G105" i="1"/>
  <c r="D105" i="1"/>
  <c r="H105" i="1" s="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G63" i="1" s="1"/>
  <c r="C63" i="1"/>
  <c r="H62" i="1"/>
  <c r="G62" i="1"/>
  <c r="D62" i="1"/>
  <c r="C62" i="1"/>
  <c r="H61" i="1"/>
  <c r="G61" i="1"/>
  <c r="D61" i="1"/>
  <c r="C61" i="1"/>
  <c r="D60" i="1"/>
  <c r="G60" i="1" s="1"/>
  <c r="C60" i="1"/>
  <c r="H59" i="1"/>
  <c r="G59" i="1"/>
  <c r="D59" i="1"/>
  <c r="C59" i="1"/>
  <c r="H58" i="1"/>
  <c r="G58" i="1"/>
  <c r="D58" i="1"/>
  <c r="C58" i="1"/>
  <c r="H57" i="1"/>
  <c r="G57" i="1"/>
  <c r="D57" i="1"/>
  <c r="C57" i="1"/>
  <c r="H56" i="1"/>
  <c r="G56" i="1"/>
  <c r="D56" i="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H20"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H7" i="1"/>
  <c r="D7" i="1"/>
  <c r="G7" i="1" s="1"/>
  <c r="C7" i="1"/>
  <c r="H6" i="1"/>
  <c r="D6" i="1"/>
  <c r="G6" i="1" s="1"/>
  <c r="C6" i="1"/>
  <c r="H5" i="1"/>
  <c r="D5" i="1"/>
  <c r="G5" i="1" s="1"/>
  <c r="C5" i="1"/>
  <c r="C4" i="1"/>
  <c r="G841" i="1" l="1"/>
  <c r="G839" i="1"/>
  <c r="E81" i="9"/>
  <c r="B81" i="9" s="1"/>
  <c r="G770" i="1"/>
  <c r="G734" i="1"/>
  <c r="G731" i="1"/>
  <c r="G727" i="1"/>
  <c r="E49" i="9"/>
  <c r="B49" i="9" s="1"/>
  <c r="G662" i="1"/>
  <c r="G657" i="1"/>
  <c r="G652" i="1"/>
  <c r="B296" i="9"/>
  <c r="E25" i="9"/>
  <c r="B25" i="9" s="1"/>
  <c r="G650" i="1"/>
  <c r="G646" i="1"/>
  <c r="G649" i="1"/>
  <c r="G301" i="1"/>
  <c r="G298" i="1"/>
  <c r="G423" i="1"/>
  <c r="H421" i="1"/>
  <c r="G422" i="1"/>
  <c r="H422" i="1"/>
  <c r="E647" i="4"/>
  <c r="D641" i="1" s="1"/>
  <c r="G396" i="1"/>
  <c r="H396" i="1"/>
  <c r="E373" i="4"/>
  <c r="D368" i="1" s="1"/>
  <c r="D369" i="1"/>
  <c r="F374" i="4"/>
  <c r="G317" i="1"/>
  <c r="G318" i="1"/>
  <c r="G270" i="1"/>
  <c r="G271" i="1"/>
  <c r="E273" i="4"/>
  <c r="D269" i="1" s="1"/>
  <c r="B247" i="9"/>
  <c r="H265" i="1"/>
  <c r="G265" i="1"/>
  <c r="E262" i="4"/>
  <c r="D258" i="1" s="1"/>
  <c r="F262" i="4"/>
  <c r="F269" i="4"/>
  <c r="H246" i="1"/>
  <c r="G246" i="1"/>
  <c r="F250" i="4"/>
  <c r="E230" i="4"/>
  <c r="F246" i="4"/>
  <c r="G242" i="1"/>
  <c r="G243" i="1"/>
  <c r="H217" i="1"/>
  <c r="G217" i="1"/>
  <c r="G221" i="1"/>
  <c r="G224" i="1"/>
  <c r="E202" i="4"/>
  <c r="D198" i="1" s="1"/>
  <c r="G212" i="1"/>
  <c r="H213" i="1"/>
  <c r="F202" i="4"/>
  <c r="F216" i="4"/>
  <c r="G197" i="1"/>
  <c r="G195" i="1"/>
  <c r="E56" i="9"/>
  <c r="B56" i="9" s="1"/>
  <c r="G192" i="1"/>
  <c r="G190" i="1"/>
  <c r="G191" i="1"/>
  <c r="G183" i="1"/>
  <c r="B240" i="9"/>
  <c r="E53" i="9"/>
  <c r="B53" i="9" s="1"/>
  <c r="H182" i="1"/>
  <c r="D174" i="1"/>
  <c r="H174" i="1" s="1"/>
  <c r="G174" i="1"/>
  <c r="G173" i="1"/>
  <c r="G171" i="1"/>
  <c r="G170" i="1"/>
  <c r="G169" i="1"/>
  <c r="H166" i="1"/>
  <c r="G166" i="1"/>
  <c r="G167" i="1"/>
  <c r="G164" i="1"/>
  <c r="G163" i="1"/>
  <c r="G161" i="1"/>
  <c r="G162" i="1"/>
  <c r="E164" i="4"/>
  <c r="D160" i="1" s="1"/>
  <c r="H156" i="1"/>
  <c r="G156" i="1"/>
  <c r="E153" i="4"/>
  <c r="D149" i="1" s="1"/>
  <c r="F160" i="4"/>
  <c r="G123" i="1"/>
  <c r="H122" i="1"/>
  <c r="H108" i="1"/>
  <c r="E106" i="4"/>
  <c r="D102" i="1" s="1"/>
  <c r="G107" i="1"/>
  <c r="E45" i="9"/>
  <c r="B45" i="9" s="1"/>
  <c r="F107" i="4"/>
  <c r="E41" i="9"/>
  <c r="B41" i="9" s="1"/>
  <c r="B232" i="9"/>
  <c r="H60" i="1"/>
  <c r="H63" i="1"/>
  <c r="F58" i="4"/>
  <c r="H19" i="1"/>
  <c r="G4" i="1"/>
  <c r="H4" i="1"/>
  <c r="E7" i="4"/>
  <c r="D3" i="1" s="1"/>
  <c r="G1685" i="1"/>
  <c r="H1683" i="1"/>
  <c r="G1680" i="1"/>
  <c r="G1682" i="1"/>
  <c r="D51" i="8"/>
  <c r="D45" i="8" s="1"/>
  <c r="C1628" i="1"/>
  <c r="G1628" i="1" s="1"/>
  <c r="H1589" i="1"/>
  <c r="G1593" i="1"/>
  <c r="G1610" i="1"/>
  <c r="C1584" i="1"/>
  <c r="H1584" i="1" s="1"/>
  <c r="G1609" i="1"/>
  <c r="G1590" i="1"/>
  <c r="G1606" i="1"/>
  <c r="G1601" i="1"/>
  <c r="G1585" i="1"/>
  <c r="E325" i="9"/>
  <c r="B325" i="9" s="1"/>
  <c r="B236" i="9"/>
  <c r="H1383" i="1"/>
  <c r="H1387" i="1"/>
  <c r="H1391" i="1"/>
  <c r="H1395" i="1"/>
  <c r="H1399" i="1"/>
  <c r="H1403" i="1"/>
  <c r="H1407" i="1"/>
  <c r="H1411" i="1"/>
  <c r="H1415" i="1"/>
  <c r="H1419"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H1454" i="1"/>
  <c r="H1456" i="1"/>
  <c r="H1458" i="1"/>
  <c r="H1460" i="1"/>
  <c r="H1462" i="1"/>
  <c r="H1464" i="1"/>
  <c r="H1466" i="1"/>
  <c r="H1468" i="1"/>
  <c r="H1470" i="1"/>
  <c r="H1472" i="1"/>
  <c r="H1474" i="1"/>
  <c r="H1476" i="1"/>
  <c r="H1478" i="1"/>
  <c r="H1480" i="1"/>
  <c r="H1482" i="1"/>
  <c r="G1384" i="1"/>
  <c r="H1386" i="1"/>
  <c r="G1388" i="1"/>
  <c r="H1390" i="1"/>
  <c r="G1392" i="1"/>
  <c r="H1394" i="1"/>
  <c r="G1396" i="1"/>
  <c r="H1398" i="1"/>
  <c r="H1402" i="1"/>
  <c r="G1404" i="1"/>
  <c r="H1406" i="1"/>
  <c r="G1408" i="1"/>
  <c r="H1410" i="1"/>
  <c r="G1412" i="1"/>
  <c r="H1414" i="1"/>
  <c r="G1416" i="1"/>
  <c r="H1418" i="1"/>
  <c r="G1420" i="1"/>
  <c r="H1385" i="1"/>
  <c r="H1389" i="1"/>
  <c r="H1393" i="1"/>
  <c r="H1397" i="1"/>
  <c r="H1401" i="1"/>
  <c r="H1405" i="1"/>
  <c r="H1409" i="1"/>
  <c r="H1413" i="1"/>
  <c r="H1417" i="1"/>
  <c r="H1421" i="1"/>
  <c r="G1421" i="1"/>
  <c r="H1423" i="1"/>
  <c r="G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H1455" i="1"/>
  <c r="H1457" i="1"/>
  <c r="H1459" i="1"/>
  <c r="H1461" i="1"/>
  <c r="H1463" i="1"/>
  <c r="H1465" i="1"/>
  <c r="H1467" i="1"/>
  <c r="H1469" i="1"/>
  <c r="H1471" i="1"/>
  <c r="H1473" i="1"/>
  <c r="H1475" i="1"/>
  <c r="H1477" i="1"/>
  <c r="H1479" i="1"/>
  <c r="H1481" i="1"/>
  <c r="H1400" i="1"/>
  <c r="G1623" i="1"/>
  <c r="H1623" i="1"/>
  <c r="H1636" i="1"/>
  <c r="G1636"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4" i="1"/>
  <c r="G1525" i="1"/>
  <c r="G1526" i="1"/>
  <c r="G1527" i="1"/>
  <c r="G1528" i="1"/>
  <c r="G1529" i="1"/>
  <c r="G1530" i="1"/>
  <c r="G1531" i="1"/>
  <c r="G1541" i="1"/>
  <c r="I1541" i="1" s="1"/>
  <c r="G1543" i="1"/>
  <c r="I1543" i="1" s="1"/>
  <c r="G1545" i="1"/>
  <c r="I1545" i="1" s="1"/>
  <c r="H1546" i="1"/>
  <c r="H1555" i="1"/>
  <c r="G1555" i="1"/>
  <c r="H1563" i="1"/>
  <c r="G1563" i="1"/>
  <c r="H1565" i="1"/>
  <c r="G1565" i="1"/>
  <c r="I1565" i="1" s="1"/>
  <c r="H1567" i="1"/>
  <c r="G1567" i="1"/>
  <c r="H1569" i="1"/>
  <c r="G1569" i="1"/>
  <c r="I1569" i="1" s="1"/>
  <c r="H1573" i="1"/>
  <c r="G1573" i="1"/>
  <c r="H1575" i="1"/>
  <c r="G1575" i="1"/>
  <c r="I1575" i="1" s="1"/>
  <c r="H1578" i="1"/>
  <c r="G1578" i="1"/>
  <c r="H1580" i="1"/>
  <c r="G1580" i="1"/>
  <c r="I1580" i="1" s="1"/>
  <c r="H1583" i="1"/>
  <c r="H1591" i="1"/>
  <c r="H1599" i="1"/>
  <c r="H1607" i="1"/>
  <c r="H1612" i="1"/>
  <c r="G1612" i="1"/>
  <c r="H1617" i="1"/>
  <c r="G1617" i="1"/>
  <c r="G1631" i="1"/>
  <c r="H1631" i="1"/>
  <c r="G1533" i="1"/>
  <c r="H1535" i="1"/>
  <c r="G1537" i="1"/>
  <c r="H1539" i="1"/>
  <c r="J1541" i="1"/>
  <c r="J1543" i="1"/>
  <c r="J1545" i="1"/>
  <c r="J1546" i="1"/>
  <c r="G1588" i="1"/>
  <c r="G1596" i="1"/>
  <c r="G1604" i="1"/>
  <c r="H1625" i="1"/>
  <c r="G1625" i="1"/>
  <c r="G1532" i="1"/>
  <c r="G1540" i="1"/>
  <c r="I1540" i="1" s="1"/>
  <c r="J1540" i="1"/>
  <c r="G1542" i="1"/>
  <c r="I1542" i="1" s="1"/>
  <c r="J1542" i="1"/>
  <c r="G1544" i="1"/>
  <c r="I1544" i="1" s="1"/>
  <c r="J1544" i="1"/>
  <c r="H1548" i="1"/>
  <c r="G1548" i="1"/>
  <c r="I1548" i="1" s="1"/>
  <c r="H1550" i="1"/>
  <c r="G1550" i="1"/>
  <c r="H1552" i="1"/>
  <c r="G1552" i="1"/>
  <c r="I1552" i="1" s="1"/>
  <c r="H1554" i="1"/>
  <c r="G1554" i="1"/>
  <c r="H1556" i="1"/>
  <c r="G1556" i="1"/>
  <c r="I1556" i="1" s="1"/>
  <c r="H1558" i="1"/>
  <c r="G1558" i="1"/>
  <c r="H1560" i="1"/>
  <c r="G1560" i="1"/>
  <c r="I1560" i="1" s="1"/>
  <c r="H1562" i="1"/>
  <c r="G1562" i="1"/>
  <c r="I1564" i="1"/>
  <c r="I1566" i="1"/>
  <c r="I1568" i="1"/>
  <c r="I1572" i="1"/>
  <c r="I1574" i="1"/>
  <c r="I1577" i="1"/>
  <c r="I1579" i="1"/>
  <c r="H1582" i="1"/>
  <c r="G1582" i="1"/>
  <c r="G1615" i="1"/>
  <c r="H1615" i="1"/>
  <c r="H1628" i="1"/>
  <c r="H1633" i="1"/>
  <c r="G1633" i="1"/>
  <c r="D466" i="4"/>
  <c r="F536" i="4"/>
  <c r="D535" i="4"/>
  <c r="F572" i="4"/>
  <c r="D571" i="4"/>
  <c r="E6" i="5"/>
  <c r="I22" i="3"/>
  <c r="G337" i="9"/>
  <c r="E337" i="9" s="1"/>
  <c r="B337" i="9" s="1"/>
  <c r="F202" i="5"/>
  <c r="E141" i="6"/>
  <c r="I27" i="3"/>
  <c r="H1639" i="1"/>
  <c r="G1641" i="1"/>
  <c r="G1644" i="1"/>
  <c r="H1647" i="1"/>
  <c r="G1649" i="1"/>
  <c r="G1652" i="1"/>
  <c r="H1655" i="1"/>
  <c r="G1657" i="1"/>
  <c r="G1660" i="1"/>
  <c r="H1663" i="1"/>
  <c r="G1665" i="1"/>
  <c r="G1668" i="1"/>
  <c r="H1671" i="1"/>
  <c r="G1673" i="1"/>
  <c r="F8" i="4"/>
  <c r="D7" i="4"/>
  <c r="F50" i="4"/>
  <c r="D49" i="4"/>
  <c r="F112" i="4"/>
  <c r="D106" i="4"/>
  <c r="F309" i="4"/>
  <c r="D491" i="4"/>
  <c r="F502" i="4"/>
  <c r="F254" i="5"/>
  <c r="D250" i="5"/>
  <c r="B345" i="9"/>
  <c r="E344" i="9"/>
  <c r="I10" i="3" s="1"/>
  <c r="F23" i="4"/>
  <c r="E49" i="4"/>
  <c r="D45" i="1" s="1"/>
  <c r="F126" i="4"/>
  <c r="D125" i="4"/>
  <c r="F154" i="4"/>
  <c r="D153" i="4"/>
  <c r="F170" i="4"/>
  <c r="D164" i="4"/>
  <c r="F225" i="4"/>
  <c r="F274" i="4"/>
  <c r="D273" i="4"/>
  <c r="E321" i="4"/>
  <c r="F412" i="4"/>
  <c r="E648" i="4"/>
  <c r="D642" i="1" s="1"/>
  <c r="E536" i="4"/>
  <c r="E597" i="4"/>
  <c r="D591" i="1" s="1"/>
  <c r="F630" i="4"/>
  <c r="D629" i="4"/>
  <c r="E250" i="5"/>
  <c r="G1581" i="1"/>
  <c r="H1587" i="1"/>
  <c r="G1592" i="1"/>
  <c r="H1595" i="1"/>
  <c r="G1600" i="1"/>
  <c r="H1603" i="1"/>
  <c r="G1608" i="1"/>
  <c r="H1611" i="1"/>
  <c r="G1616" i="1"/>
  <c r="H1619" i="1"/>
  <c r="G1624" i="1"/>
  <c r="G1632" i="1"/>
  <c r="H1635" i="1"/>
  <c r="G1640" i="1"/>
  <c r="H1643" i="1"/>
  <c r="F221" i="4"/>
  <c r="D373" i="4"/>
  <c r="D360" i="4" s="1"/>
  <c r="F647" i="4"/>
  <c r="D597" i="4"/>
  <c r="F616" i="4"/>
  <c r="F7" i="5"/>
  <c r="D141" i="6"/>
  <c r="F5" i="6"/>
  <c r="D44" i="8"/>
  <c r="H19" i="9" s="1"/>
  <c r="E19" i="9" s="1"/>
  <c r="B19" i="9" s="1"/>
  <c r="F91" i="4"/>
  <c r="F237" i="4"/>
  <c r="F314" i="4"/>
  <c r="F366" i="4"/>
  <c r="F426" i="4"/>
  <c r="F529" i="4"/>
  <c r="F607" i="4"/>
  <c r="F12" i="5"/>
  <c r="D88" i="5"/>
  <c r="F136" i="5"/>
  <c r="F150" i="5"/>
  <c r="E176" i="5"/>
  <c r="F177" i="5"/>
  <c r="F203" i="5"/>
  <c r="F259" i="5"/>
  <c r="D295" i="5"/>
  <c r="F10" i="6"/>
  <c r="F94" i="6"/>
  <c r="D114" i="6"/>
  <c r="E60" i="9"/>
  <c r="B60" i="9" s="1"/>
  <c r="B66" i="9"/>
  <c r="E76" i="9"/>
  <c r="B76" i="9" s="1"/>
  <c r="B82" i="9"/>
  <c r="B94" i="9"/>
  <c r="B102" i="9"/>
  <c r="B110" i="9"/>
  <c r="B118" i="9"/>
  <c r="F89" i="5"/>
  <c r="F196" i="5"/>
  <c r="D218" i="5"/>
  <c r="D176" i="5" s="1"/>
  <c r="I10" i="9"/>
  <c r="E156" i="9"/>
  <c r="B156" i="9" s="1"/>
  <c r="G314" i="9"/>
  <c r="E314" i="9" s="1"/>
  <c r="B314" i="9" s="1"/>
  <c r="G315" i="9"/>
  <c r="E28" i="9"/>
  <c r="B28" i="9" s="1"/>
  <c r="E32" i="9"/>
  <c r="B32" i="9" s="1"/>
  <c r="E36" i="9"/>
  <c r="B36" i="9" s="1"/>
  <c r="E40" i="9"/>
  <c r="B40" i="9" s="1"/>
  <c r="E44" i="9"/>
  <c r="B44" i="9" s="1"/>
  <c r="E48" i="9"/>
  <c r="B48" i="9" s="1"/>
  <c r="E52" i="9"/>
  <c r="B52" i="9" s="1"/>
  <c r="B58" i="9"/>
  <c r="E68" i="9"/>
  <c r="B68" i="9" s="1"/>
  <c r="B74" i="9"/>
  <c r="E84" i="9"/>
  <c r="B84" i="9" s="1"/>
  <c r="B90" i="9"/>
  <c r="B98" i="9"/>
  <c r="B106" i="9"/>
  <c r="B114" i="9"/>
  <c r="B122" i="9"/>
  <c r="B130" i="9"/>
  <c r="B138" i="9"/>
  <c r="H315" i="9"/>
  <c r="H314" i="9"/>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309" i="9"/>
  <c r="E309" i="9" s="1"/>
  <c r="B309" i="9" s="1"/>
  <c r="M228" i="9"/>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180" i="9"/>
  <c r="H179" i="9"/>
  <c r="G179" i="9"/>
  <c r="E179" i="9" s="1"/>
  <c r="B179" i="9" s="1"/>
  <c r="G178" i="9"/>
  <c r="E178" i="9" s="1"/>
  <c r="B178" i="9" s="1"/>
  <c r="G177" i="9"/>
  <c r="E177" i="9" s="1"/>
  <c r="B177" i="9" s="1"/>
  <c r="G176" i="9"/>
  <c r="E176" i="9" s="1"/>
  <c r="B176" i="9" s="1"/>
  <c r="G175" i="9"/>
  <c r="E175" i="9" s="1"/>
  <c r="B175" i="9" s="1"/>
  <c r="G174" i="9"/>
  <c r="E174" i="9" s="1"/>
  <c r="B174" i="9" s="1"/>
  <c r="B154" i="9"/>
  <c r="E150" i="9"/>
  <c r="B150" i="9" s="1"/>
  <c r="B158" i="9"/>
  <c r="B231" i="9"/>
  <c r="B235" i="9"/>
  <c r="B239" i="9"/>
  <c r="B243" i="9"/>
  <c r="F252" i="9"/>
  <c r="B252" i="9" s="1"/>
  <c r="F268" i="9"/>
  <c r="B268" i="9" s="1"/>
  <c r="F284" i="9"/>
  <c r="B284" i="9" s="1"/>
  <c r="B290" i="9"/>
  <c r="F298" i="9"/>
  <c r="B318" i="9"/>
  <c r="B326" i="9"/>
  <c r="E328" i="9"/>
  <c r="B328" i="9" s="1"/>
  <c r="F340" i="9"/>
  <c r="B340" i="9" s="1"/>
  <c r="F229" i="9"/>
  <c r="B229" i="9" s="1"/>
  <c r="F233" i="9"/>
  <c r="B233" i="9" s="1"/>
  <c r="F237" i="9"/>
  <c r="B237" i="9" s="1"/>
  <c r="F241" i="9"/>
  <c r="B241" i="9" s="1"/>
  <c r="F276" i="9"/>
  <c r="B276" i="9" s="1"/>
  <c r="F292" i="9"/>
  <c r="B292" i="9" s="1"/>
  <c r="B322" i="9"/>
  <c r="F228" i="9" l="1"/>
  <c r="B228" i="9" s="1"/>
  <c r="H641" i="1"/>
  <c r="G641" i="1"/>
  <c r="E360" i="4"/>
  <c r="D355" i="1" s="1"/>
  <c r="G369" i="1"/>
  <c r="H369" i="1"/>
  <c r="G258" i="1"/>
  <c r="H258" i="1"/>
  <c r="F230" i="4"/>
  <c r="D226" i="1"/>
  <c r="H198" i="1"/>
  <c r="G198" i="1"/>
  <c r="E152" i="4"/>
  <c r="C1627" i="1"/>
  <c r="I40" i="3"/>
  <c r="C1621" i="1"/>
  <c r="G1584" i="1"/>
  <c r="F176" i="5"/>
  <c r="D175" i="5"/>
  <c r="H24" i="3"/>
  <c r="C1180" i="1"/>
  <c r="D418" i="4"/>
  <c r="F360" i="4"/>
  <c r="C355" i="1"/>
  <c r="D417" i="4"/>
  <c r="E308" i="9"/>
  <c r="B308" i="9" s="1"/>
  <c r="E308" i="4"/>
  <c r="D316" i="1"/>
  <c r="F125" i="4"/>
  <c r="C121" i="1"/>
  <c r="F49" i="4"/>
  <c r="C45" i="1"/>
  <c r="F535" i="4"/>
  <c r="C529" i="1"/>
  <c r="F141" i="6"/>
  <c r="H31" i="3"/>
  <c r="C1536" i="1"/>
  <c r="I25" i="3"/>
  <c r="D1254" i="1"/>
  <c r="E535" i="4"/>
  <c r="D530" i="1"/>
  <c r="F273" i="4"/>
  <c r="C269" i="1"/>
  <c r="H299" i="9"/>
  <c r="D1011" i="1"/>
  <c r="D69" i="5"/>
  <c r="F88" i="5"/>
  <c r="C1093" i="1"/>
  <c r="F295" i="5"/>
  <c r="C1299" i="1"/>
  <c r="E175" i="5"/>
  <c r="D1179" i="1" s="1"/>
  <c r="I24" i="3"/>
  <c r="D1180" i="1"/>
  <c r="K1480" i="9"/>
  <c r="G343" i="9"/>
  <c r="E343" i="9" s="1"/>
  <c r="B343" i="9" s="1"/>
  <c r="I39" i="3"/>
  <c r="C1620" i="1"/>
  <c r="G347" i="9"/>
  <c r="E347" i="9" s="1"/>
  <c r="F597" i="4"/>
  <c r="C591" i="1"/>
  <c r="F629" i="4"/>
  <c r="C623" i="1"/>
  <c r="H642" i="1"/>
  <c r="G642" i="1"/>
  <c r="H24" i="9"/>
  <c r="G24" i="9"/>
  <c r="E24" i="9" s="1"/>
  <c r="F153" i="4"/>
  <c r="D152" i="4"/>
  <c r="C149" i="1"/>
  <c r="F491" i="4"/>
  <c r="C485" i="1"/>
  <c r="F106" i="4"/>
  <c r="C102" i="1"/>
  <c r="D6" i="4"/>
  <c r="F7" i="4"/>
  <c r="C3" i="1"/>
  <c r="F571" i="4"/>
  <c r="C565" i="1"/>
  <c r="F466" i="4"/>
  <c r="D430" i="4"/>
  <c r="C460" i="1"/>
  <c r="I1558" i="1"/>
  <c r="I1550" i="1"/>
  <c r="F373" i="4"/>
  <c r="C368" i="1"/>
  <c r="F164" i="4"/>
  <c r="C160" i="1"/>
  <c r="I31" i="3"/>
  <c r="D1536" i="1"/>
  <c r="E180" i="9"/>
  <c r="B180" i="9" s="1"/>
  <c r="E315" i="9"/>
  <c r="B315" i="9" s="1"/>
  <c r="G338" i="9"/>
  <c r="E338" i="9" s="1"/>
  <c r="B338" i="9" s="1"/>
  <c r="F218" i="5"/>
  <c r="C1222" i="1"/>
  <c r="F114" i="6"/>
  <c r="H30" i="3"/>
  <c r="C1509" i="1"/>
  <c r="G342" i="9"/>
  <c r="E342" i="9" s="1"/>
  <c r="F250" i="5"/>
  <c r="H25" i="3"/>
  <c r="C1254" i="1"/>
  <c r="F321" i="4"/>
  <c r="I1578" i="1"/>
  <c r="I1573" i="1"/>
  <c r="I1567" i="1"/>
  <c r="I1563" i="1"/>
  <c r="E6" i="4"/>
  <c r="H226" i="1" l="1"/>
  <c r="G226" i="1"/>
  <c r="D148" i="1"/>
  <c r="E299" i="4"/>
  <c r="E300" i="4" s="1"/>
  <c r="D296" i="1" s="1"/>
  <c r="I18" i="3"/>
  <c r="G1627" i="1"/>
  <c r="H1627" i="1"/>
  <c r="G1621" i="1"/>
  <c r="H1621" i="1"/>
  <c r="E417" i="4"/>
  <c r="D412" i="1" s="1"/>
  <c r="D303" i="1"/>
  <c r="F308" i="4"/>
  <c r="E418" i="4"/>
  <c r="D413" i="1" s="1"/>
  <c r="H355" i="1"/>
  <c r="G355" i="1"/>
  <c r="I17" i="3"/>
  <c r="E422" i="4"/>
  <c r="D2" i="1"/>
  <c r="D639" i="4"/>
  <c r="F430" i="4"/>
  <c r="C424" i="1"/>
  <c r="D299" i="4"/>
  <c r="H18" i="3"/>
  <c r="F152" i="4"/>
  <c r="C148" i="1"/>
  <c r="G591" i="1"/>
  <c r="H591" i="1"/>
  <c r="G1093" i="1"/>
  <c r="H1093" i="1"/>
  <c r="H269" i="1"/>
  <c r="G269" i="1"/>
  <c r="H45" i="1"/>
  <c r="G45" i="1"/>
  <c r="F417" i="4"/>
  <c r="C412" i="1"/>
  <c r="H1180" i="1"/>
  <c r="G1180" i="1"/>
  <c r="H485" i="1"/>
  <c r="G485" i="1"/>
  <c r="H565" i="1"/>
  <c r="G565" i="1"/>
  <c r="D422" i="4"/>
  <c r="F6" i="4"/>
  <c r="H17" i="3"/>
  <c r="D300" i="4"/>
  <c r="C2" i="1"/>
  <c r="B24" i="9"/>
  <c r="H623" i="1"/>
  <c r="G623" i="1"/>
  <c r="E346" i="9"/>
  <c r="B347" i="9"/>
  <c r="H1299" i="1"/>
  <c r="G1299" i="1"/>
  <c r="F69" i="5"/>
  <c r="H23" i="3"/>
  <c r="C1074" i="1"/>
  <c r="D6" i="5"/>
  <c r="H530" i="1"/>
  <c r="G530" i="1"/>
  <c r="G1536" i="1"/>
  <c r="H1536" i="1"/>
  <c r="D640" i="4"/>
  <c r="H121" i="1"/>
  <c r="G121" i="1"/>
  <c r="F175" i="5"/>
  <c r="C1179" i="1"/>
  <c r="H3" i="1"/>
  <c r="G3" i="1"/>
  <c r="H316" i="1"/>
  <c r="G316" i="1"/>
  <c r="E341" i="9"/>
  <c r="B342" i="9"/>
  <c r="H1222" i="1"/>
  <c r="G1222" i="1"/>
  <c r="H160" i="1"/>
  <c r="G160" i="1"/>
  <c r="G529" i="1"/>
  <c r="H1254" i="1"/>
  <c r="G1254" i="1"/>
  <c r="H1509" i="1"/>
  <c r="G1509" i="1"/>
  <c r="H9" i="3"/>
  <c r="H368" i="1"/>
  <c r="G368" i="1"/>
  <c r="G460" i="1"/>
  <c r="H460" i="1"/>
  <c r="H102" i="1"/>
  <c r="G102" i="1"/>
  <c r="H149" i="1"/>
  <c r="G149" i="1"/>
  <c r="H1620" i="1"/>
  <c r="G1620" i="1"/>
  <c r="H11" i="3"/>
  <c r="E640" i="4"/>
  <c r="D634" i="1" s="1"/>
  <c r="D529" i="1"/>
  <c r="H529" i="1" s="1"/>
  <c r="E639" i="4"/>
  <c r="D633" i="1" s="1"/>
  <c r="C413" i="1"/>
  <c r="D295" i="1" l="1"/>
  <c r="E423" i="4"/>
  <c r="E301" i="4"/>
  <c r="D297" i="1" s="1"/>
  <c r="G306" i="9"/>
  <c r="E306" i="9" s="1"/>
  <c r="B306" i="9" s="1"/>
  <c r="G299" i="9"/>
  <c r="E299" i="9" s="1"/>
  <c r="F6" i="5"/>
  <c r="C1011" i="1"/>
  <c r="G2" i="1"/>
  <c r="H2" i="1"/>
  <c r="D643" i="4"/>
  <c r="D424" i="4"/>
  <c r="F422" i="4"/>
  <c r="C417" i="1"/>
  <c r="H412" i="1"/>
  <c r="G412" i="1"/>
  <c r="F639" i="4"/>
  <c r="C633" i="1"/>
  <c r="H413" i="1"/>
  <c r="G413" i="1"/>
  <c r="D301" i="4"/>
  <c r="F299" i="4"/>
  <c r="D423" i="4"/>
  <c r="C295" i="1"/>
  <c r="H303" i="1"/>
  <c r="G303" i="1"/>
  <c r="K3" i="9"/>
  <c r="I9" i="3"/>
  <c r="H1074" i="1"/>
  <c r="G1074" i="1"/>
  <c r="F300" i="4"/>
  <c r="C296" i="1"/>
  <c r="F418" i="4"/>
  <c r="N3" i="9"/>
  <c r="I11" i="3"/>
  <c r="H1179" i="1"/>
  <c r="G1179" i="1"/>
  <c r="F640" i="4"/>
  <c r="C634" i="1"/>
  <c r="H148" i="1"/>
  <c r="G148" i="1"/>
  <c r="H424" i="1"/>
  <c r="G424" i="1"/>
  <c r="E643" i="4"/>
  <c r="D417" i="1"/>
  <c r="E644" i="4" l="1"/>
  <c r="D638" i="1" s="1"/>
  <c r="D418" i="1"/>
  <c r="H20" i="9"/>
  <c r="E424" i="4"/>
  <c r="D419" i="1" s="1"/>
  <c r="E425" i="4"/>
  <c r="D420" i="1" s="1"/>
  <c r="C419" i="1"/>
  <c r="D637" i="1"/>
  <c r="F301" i="4"/>
  <c r="C297" i="1"/>
  <c r="F643" i="4"/>
  <c r="C637" i="1"/>
  <c r="H8" i="3"/>
  <c r="G1011" i="1"/>
  <c r="H1011" i="1"/>
  <c r="H296" i="1"/>
  <c r="G296" i="1"/>
  <c r="G295" i="1"/>
  <c r="H295" i="1"/>
  <c r="H633" i="1"/>
  <c r="G633" i="1"/>
  <c r="G417" i="1"/>
  <c r="H417" i="1"/>
  <c r="G634" i="1"/>
  <c r="H634" i="1"/>
  <c r="D644" i="4"/>
  <c r="D425" i="4"/>
  <c r="F423" i="4"/>
  <c r="C418" i="1"/>
  <c r="G20" i="9"/>
  <c r="B299" i="9"/>
  <c r="E646" i="4" l="1"/>
  <c r="E645" i="4"/>
  <c r="E649" i="4" s="1"/>
  <c r="E20" i="9"/>
  <c r="B20" i="9" s="1"/>
  <c r="F424" i="4"/>
  <c r="D646" i="4"/>
  <c r="F644" i="4"/>
  <c r="C638" i="1"/>
  <c r="D645" i="4"/>
  <c r="M3" i="9"/>
  <c r="H637" i="1"/>
  <c r="G637" i="1"/>
  <c r="G297" i="1"/>
  <c r="H297" i="1"/>
  <c r="G419" i="1"/>
  <c r="H419" i="1"/>
  <c r="H418" i="1"/>
  <c r="G418" i="1"/>
  <c r="E650" i="4"/>
  <c r="D640" i="1"/>
  <c r="F425" i="4"/>
  <c r="C420" i="1"/>
  <c r="D639" i="1" l="1"/>
  <c r="F645" i="4"/>
  <c r="D649" i="4"/>
  <c r="C639" i="1"/>
  <c r="G297" i="9"/>
  <c r="E297" i="9" s="1"/>
  <c r="B297" i="9" s="1"/>
  <c r="H333" i="9"/>
  <c r="G333" i="9"/>
  <c r="E333" i="9" s="1"/>
  <c r="H638" i="1"/>
  <c r="G638" i="1"/>
  <c r="H420" i="1"/>
  <c r="G420" i="1"/>
  <c r="I20" i="3"/>
  <c r="D644" i="1"/>
  <c r="I19" i="3"/>
  <c r="D643" i="1"/>
  <c r="F646" i="4"/>
  <c r="D650" i="4"/>
  <c r="C640" i="1"/>
  <c r="G640" i="1" l="1"/>
  <c r="H640" i="1"/>
  <c r="F650" i="4"/>
  <c r="H20" i="3"/>
  <c r="C644" i="1"/>
  <c r="H639" i="1"/>
  <c r="G639" i="1"/>
  <c r="H7" i="3"/>
  <c r="B333" i="9"/>
  <c r="E298" i="9"/>
  <c r="I8" i="3" s="1"/>
  <c r="F649" i="4"/>
  <c r="H19" i="3"/>
  <c r="C643" i="1"/>
  <c r="J3" i="9" l="1"/>
  <c r="H643" i="1"/>
  <c r="G643" i="1"/>
  <c r="G644" i="1"/>
  <c r="H644" i="1"/>
  <c r="G295" i="9" l="1"/>
  <c r="H295" i="9"/>
  <c r="L293" i="9"/>
  <c r="F293" i="9" s="1"/>
  <c r="H18" i="9"/>
  <c r="G18" i="9"/>
  <c r="G17" i="9"/>
  <c r="H17" i="9"/>
  <c r="J13" i="9"/>
  <c r="H22" i="9"/>
  <c r="I17" i="9"/>
  <c r="I7" i="9"/>
  <c r="I13" i="9"/>
  <c r="J8" i="9"/>
  <c r="J11" i="9"/>
  <c r="K6" i="9"/>
  <c r="K9" i="9"/>
  <c r="I8" i="9"/>
  <c r="K5" i="9"/>
  <c r="M16" i="9"/>
  <c r="I9" i="9"/>
  <c r="I12" i="9"/>
  <c r="J7" i="9"/>
  <c r="K12" i="9"/>
  <c r="J6" i="9"/>
  <c r="G21" i="9"/>
  <c r="J5" i="9"/>
  <c r="H15" i="9"/>
  <c r="J17" i="9"/>
  <c r="H21" i="9"/>
  <c r="G16" i="9"/>
  <c r="J10" i="9"/>
  <c r="G22" i="9"/>
  <c r="J12" i="9"/>
  <c r="K7" i="9"/>
  <c r="K10" i="9"/>
  <c r="I6" i="9"/>
  <c r="K8" i="9"/>
  <c r="H16" i="9"/>
  <c r="M15" i="9"/>
  <c r="L15" i="9"/>
  <c r="K11" i="9"/>
  <c r="I5" i="9"/>
  <c r="J9" i="9"/>
  <c r="L16" i="9"/>
  <c r="F16" i="9" s="1"/>
  <c r="K13" i="9"/>
  <c r="I11" i="9"/>
  <c r="G15" i="9"/>
  <c r="F15" i="9" l="1"/>
  <c r="E6" i="9"/>
  <c r="B6" i="9" s="1"/>
  <c r="E22" i="9"/>
  <c r="B22" i="9" s="1"/>
  <c r="E5" i="9"/>
  <c r="B5" i="9" s="1"/>
  <c r="E15" i="9"/>
  <c r="B15" i="9" s="1"/>
  <c r="E11" i="9"/>
  <c r="B11" i="9" s="1"/>
  <c r="E18" i="9"/>
  <c r="B18" i="9" s="1"/>
  <c r="E9" i="9"/>
  <c r="B9" i="9" s="1"/>
  <c r="E13" i="9"/>
  <c r="B13" i="9" s="1"/>
  <c r="F14" i="9"/>
  <c r="E10" i="9"/>
  <c r="B10" i="9" s="1"/>
  <c r="E7" i="9"/>
  <c r="B7" i="9" s="1"/>
  <c r="B293" i="9"/>
  <c r="F23" i="9"/>
  <c r="E16" i="9"/>
  <c r="B16" i="9" s="1"/>
  <c r="E17" i="9"/>
  <c r="B17" i="9" s="1"/>
  <c r="E21" i="9"/>
  <c r="B21" i="9" s="1"/>
  <c r="E12" i="9"/>
  <c r="B12" i="9" s="1"/>
  <c r="E8" i="9"/>
  <c r="B8" i="9" s="1"/>
  <c r="E295" i="9"/>
  <c r="E14" i="9" l="1"/>
  <c r="I13" i="3" s="1"/>
  <c r="E4" i="9"/>
  <c r="B295" i="9"/>
  <c r="E23" i="9"/>
  <c r="I7" i="3" s="1"/>
  <c r="F3" i="9"/>
  <c r="E3" i="9" l="1"/>
</calcChain>
</file>

<file path=xl/sharedStrings.xml><?xml version="1.0" encoding="utf-8"?>
<sst xmlns="http://schemas.openxmlformats.org/spreadsheetml/2006/main" count="4722" uniqueCount="3655">
  <si>
    <t>Obveznik:</t>
  </si>
  <si>
    <t>27861 - OPĆINA FERDINANDOVAC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</si>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</sst>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294710.06</v>
      </c>
      <c r="D2" s="7">
        <f>'PR-RAS'!E6</f>
        <v>334184.43999999994</v>
      </c>
      <c r="E2" s="7">
        <v>0</v>
      </c>
      <c r="F2" s="7">
        <v>0</v>
      </c>
      <c r="G2" s="8">
        <f t="shared" ref="G2:G274" si="0">(B2/1000)*(C2*1+D2*2)</f>
        <v>963.07893999999999</v>
      </c>
      <c r="H2" s="8">
        <f t="shared" ref="H2:H274" si="1">ABS(C2-ROUND(C2,0))+ABS(D2-ROUND(D2,0))</f>
        <v>0.49999999994179234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112704.56</v>
      </c>
      <c r="D3" s="2">
        <f>'PR-RAS'!E7</f>
        <v>129171.77999999998</v>
      </c>
      <c r="E3" s="2">
        <v>0</v>
      </c>
      <c r="F3" s="2">
        <v>0</v>
      </c>
      <c r="G3" s="3">
        <f t="shared" si="0"/>
        <v>742.09623999999997</v>
      </c>
      <c r="H3" s="3">
        <f t="shared" si="1"/>
        <v>0.66000000001804437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107991.93</v>
      </c>
      <c r="D4" s="2">
        <f>'PR-RAS'!E8</f>
        <v>122490.99999999999</v>
      </c>
      <c r="E4" s="2">
        <v>0</v>
      </c>
      <c r="F4" s="2">
        <v>0</v>
      </c>
      <c r="G4" s="3">
        <f t="shared" si="0"/>
        <v>1058.9217899999999</v>
      </c>
      <c r="H4" s="3">
        <f t="shared" si="1"/>
        <v>7.0000000021536835E-2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88376.52</v>
      </c>
      <c r="D5" s="2">
        <f>'PR-RAS'!E9</f>
        <v>103447.03</v>
      </c>
      <c r="E5" s="2">
        <v>0</v>
      </c>
      <c r="F5" s="2">
        <v>0</v>
      </c>
      <c r="G5" s="3">
        <f t="shared" si="0"/>
        <v>1181.08232</v>
      </c>
      <c r="H5" s="3">
        <f t="shared" si="1"/>
        <v>0.50999999999476131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8523.43</v>
      </c>
      <c r="D6" s="2">
        <f>'PR-RAS'!E10</f>
        <v>7427.14</v>
      </c>
      <c r="E6" s="2">
        <v>0</v>
      </c>
      <c r="F6" s="2">
        <v>0</v>
      </c>
      <c r="G6" s="3">
        <f t="shared" si="0"/>
        <v>116.88855</v>
      </c>
      <c r="H6" s="3">
        <f t="shared" si="1"/>
        <v>0.57000000000061846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3654.26</v>
      </c>
      <c r="D7" s="2">
        <f>'PR-RAS'!E11</f>
        <v>3682.04</v>
      </c>
      <c r="E7" s="2">
        <v>0</v>
      </c>
      <c r="F7" s="2">
        <v>0</v>
      </c>
      <c r="G7" s="3">
        <f t="shared" si="0"/>
        <v>66.110039999999998</v>
      </c>
      <c r="H7" s="3">
        <f t="shared" si="1"/>
        <v>0.3000000000001819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269.93</v>
      </c>
      <c r="D8" s="2">
        <f>'PR-RAS'!E12</f>
        <v>309.79000000000002</v>
      </c>
      <c r="E8" s="2">
        <v>0</v>
      </c>
      <c r="F8" s="2">
        <v>0</v>
      </c>
      <c r="G8" s="3">
        <f t="shared" si="0"/>
        <v>6.2265699999999997</v>
      </c>
      <c r="H8" s="3">
        <f t="shared" si="1"/>
        <v>0.27999999999997272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7167.79</v>
      </c>
      <c r="D9" s="2">
        <f>'PR-RAS'!E13</f>
        <v>7727.67</v>
      </c>
      <c r="E9" s="2">
        <v>0</v>
      </c>
      <c r="F9" s="2">
        <v>0</v>
      </c>
      <c r="G9" s="3">
        <f t="shared" si="0"/>
        <v>180.98504</v>
      </c>
      <c r="H9" s="3">
        <f t="shared" si="1"/>
        <v>0.53999999999996362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102.67</v>
      </c>
      <c r="E11" s="2">
        <v>0</v>
      </c>
      <c r="F11" s="2">
        <v>0</v>
      </c>
      <c r="G11" s="3">
        <f t="shared" si="0"/>
        <v>2.0533999999999999</v>
      </c>
      <c r="H11" s="3">
        <f t="shared" si="1"/>
        <v>0.32999999999999829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3748.4100000000003</v>
      </c>
      <c r="D19" s="2">
        <f>'PR-RAS'!E23</f>
        <v>5607.3</v>
      </c>
      <c r="E19" s="2">
        <v>0</v>
      </c>
      <c r="F19" s="2">
        <v>0</v>
      </c>
      <c r="G19" s="3">
        <f t="shared" si="0"/>
        <v>269.33418</v>
      </c>
      <c r="H19" s="3">
        <f t="shared" si="1"/>
        <v>0.71000000000049113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110.4</v>
      </c>
      <c r="D20" s="2">
        <f>'PR-RAS'!E24</f>
        <v>3565.03</v>
      </c>
      <c r="E20" s="2">
        <v>0</v>
      </c>
      <c r="F20" s="2">
        <v>0</v>
      </c>
      <c r="G20" s="3">
        <f t="shared" si="0"/>
        <v>137.56873999999999</v>
      </c>
      <c r="H20" s="3">
        <f t="shared" si="1"/>
        <v>0.43000000000020577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3638.01</v>
      </c>
      <c r="D23" s="2">
        <f>'PR-RAS'!E27</f>
        <v>2042.27</v>
      </c>
      <c r="E23" s="2">
        <v>0</v>
      </c>
      <c r="F23" s="2">
        <v>0</v>
      </c>
      <c r="G23" s="3">
        <f t="shared" si="0"/>
        <v>169.89609999999999</v>
      </c>
      <c r="H23" s="3">
        <f t="shared" si="1"/>
        <v>0.28000000000020009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964.22</v>
      </c>
      <c r="D25" s="2">
        <f>'PR-RAS'!E29</f>
        <v>1073.48</v>
      </c>
      <c r="E25" s="2">
        <v>0</v>
      </c>
      <c r="F25" s="2">
        <v>0</v>
      </c>
      <c r="G25" s="3">
        <f t="shared" si="0"/>
        <v>74.668320000000008</v>
      </c>
      <c r="H25" s="3">
        <f t="shared" si="1"/>
        <v>0.70000000000004547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964.22</v>
      </c>
      <c r="D27" s="2">
        <f>'PR-RAS'!E31</f>
        <v>1073.48</v>
      </c>
      <c r="E27" s="2">
        <v>0</v>
      </c>
      <c r="F27" s="2">
        <v>0</v>
      </c>
      <c r="G27" s="3">
        <f t="shared" si="0"/>
        <v>80.890680000000003</v>
      </c>
      <c r="H27" s="3">
        <f t="shared" si="1"/>
        <v>0.70000000000004547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137620.82</v>
      </c>
      <c r="D45" s="2">
        <f>'PR-RAS'!E49</f>
        <v>113468.13</v>
      </c>
      <c r="E45" s="2">
        <v>0</v>
      </c>
      <c r="F45" s="2">
        <v>0</v>
      </c>
      <c r="G45" s="3">
        <f t="shared" si="0"/>
        <v>16040.51152</v>
      </c>
      <c r="H45" s="3">
        <f t="shared" si="1"/>
        <v>0.30999999999767169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113322.24000000001</v>
      </c>
      <c r="D54" s="2">
        <f>'PR-RAS'!E58</f>
        <v>21369</v>
      </c>
      <c r="E54" s="2">
        <v>0</v>
      </c>
      <c r="F54" s="2">
        <v>0</v>
      </c>
      <c r="G54" s="3">
        <f t="shared" si="0"/>
        <v>8271.1927199999991</v>
      </c>
      <c r="H54" s="3">
        <f t="shared" si="1"/>
        <v>0.24000000000523869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113322.24000000001</v>
      </c>
      <c r="D55" s="2">
        <f>'PR-RAS'!E59</f>
        <v>21369</v>
      </c>
      <c r="E55" s="2">
        <v>0</v>
      </c>
      <c r="F55" s="2">
        <v>0</v>
      </c>
      <c r="G55" s="3">
        <f t="shared" si="0"/>
        <v>8427.2529599999998</v>
      </c>
      <c r="H55" s="3">
        <f t="shared" si="1"/>
        <v>0.24000000000523869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92099.13</v>
      </c>
      <c r="E60" s="2">
        <v>0</v>
      </c>
      <c r="F60" s="2">
        <v>0</v>
      </c>
      <c r="G60" s="3">
        <f t="shared" si="0"/>
        <v>10867.697340000001</v>
      </c>
      <c r="H60" s="3">
        <f t="shared" si="1"/>
        <v>0.13000000000465661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92099.13</v>
      </c>
      <c r="E63" s="2">
        <v>0</v>
      </c>
      <c r="F63" s="2">
        <v>0</v>
      </c>
      <c r="G63" s="3">
        <f>(B63/1000)*(C63*1+D63*2)</f>
        <v>11420.29212</v>
      </c>
      <c r="H63" s="3">
        <f>ABS(C63-ROUND(C63,0))+ABS(D63-ROUND(D63,0))</f>
        <v>0.13000000000465661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24298.58</v>
      </c>
      <c r="D70" s="2">
        <f>'PR-RAS'!E74</f>
        <v>0</v>
      </c>
      <c r="E70" s="2">
        <v>0</v>
      </c>
      <c r="F70" s="2">
        <v>0</v>
      </c>
      <c r="G70" s="3">
        <f t="shared" si="0"/>
        <v>1676.6020200000003</v>
      </c>
      <c r="H70" s="3">
        <f t="shared" si="1"/>
        <v>0.41999999999825377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24298.58</v>
      </c>
      <c r="D71" s="2">
        <f>'PR-RAS'!E75</f>
        <v>0</v>
      </c>
      <c r="E71" s="2">
        <v>0</v>
      </c>
      <c r="F71" s="2">
        <v>0</v>
      </c>
      <c r="G71" s="3">
        <f t="shared" si="0"/>
        <v>1700.9006000000004</v>
      </c>
      <c r="H71" s="3">
        <f t="shared" si="1"/>
        <v>0.41999999999825377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36561.920000000006</v>
      </c>
      <c r="D78" s="2">
        <f>'PR-RAS'!E82</f>
        <v>29458.93</v>
      </c>
      <c r="E78" s="2">
        <v>0</v>
      </c>
      <c r="F78" s="2">
        <v>0</v>
      </c>
      <c r="G78" s="3">
        <f t="shared" si="0"/>
        <v>7351.9430599999996</v>
      </c>
      <c r="H78" s="3">
        <f t="shared" si="1"/>
        <v>0.14999999999417923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14.22</v>
      </c>
      <c r="D79" s="2">
        <f>'PR-RAS'!E83</f>
        <v>0</v>
      </c>
      <c r="E79" s="2">
        <v>0</v>
      </c>
      <c r="F79" s="2">
        <v>0</v>
      </c>
      <c r="G79" s="3">
        <f t="shared" si="0"/>
        <v>1.1091600000000001</v>
      </c>
      <c r="H79" s="3">
        <f t="shared" si="1"/>
        <v>0.22000000000000064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14.22</v>
      </c>
      <c r="D86" s="2">
        <f>'PR-RAS'!E90</f>
        <v>0</v>
      </c>
      <c r="E86" s="2">
        <v>0</v>
      </c>
      <c r="F86" s="2">
        <v>0</v>
      </c>
      <c r="G86" s="3">
        <f t="shared" si="0"/>
        <v>1.2087000000000001</v>
      </c>
      <c r="H86" s="3">
        <f t="shared" si="1"/>
        <v>0.22000000000000064</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36547.700000000004</v>
      </c>
      <c r="D87" s="2">
        <f>'PR-RAS'!E91</f>
        <v>29458.93</v>
      </c>
      <c r="E87" s="2">
        <v>0</v>
      </c>
      <c r="F87" s="2">
        <v>0</v>
      </c>
      <c r="G87" s="3">
        <f t="shared" si="0"/>
        <v>8210.0381599999982</v>
      </c>
      <c r="H87" s="3">
        <f t="shared" si="1"/>
        <v>0.36999999999534339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2644.33</v>
      </c>
      <c r="D89" s="2">
        <f>'PR-RAS'!E93</f>
        <v>5588.63</v>
      </c>
      <c r="E89" s="2">
        <v>0</v>
      </c>
      <c r="F89" s="2">
        <v>0</v>
      </c>
      <c r="G89" s="3">
        <f t="shared" si="0"/>
        <v>1216.2999199999999</v>
      </c>
      <c r="H89" s="3">
        <f t="shared" si="1"/>
        <v>0.6999999999998181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33903.370000000003</v>
      </c>
      <c r="D90" s="2">
        <f>'PR-RAS'!E94</f>
        <v>23870.3</v>
      </c>
      <c r="E90" s="2">
        <v>0</v>
      </c>
      <c r="F90" s="2">
        <v>0</v>
      </c>
      <c r="G90" s="3">
        <f t="shared" si="0"/>
        <v>7266.31333</v>
      </c>
      <c r="H90" s="3">
        <f t="shared" si="1"/>
        <v>0.67000000000189175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7784.9400000000005</v>
      </c>
      <c r="D102" s="2">
        <f>'PR-RAS'!E106</f>
        <v>62078.99</v>
      </c>
      <c r="E102" s="2">
        <v>0</v>
      </c>
      <c r="F102" s="2">
        <v>0</v>
      </c>
      <c r="G102" s="3">
        <f t="shared" si="0"/>
        <v>13326.234919999999</v>
      </c>
      <c r="H102" s="3">
        <f t="shared" si="1"/>
        <v>7.0000000001527951E-2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5209.3600000000006</v>
      </c>
      <c r="D103" s="2">
        <f>'PR-RAS'!E107</f>
        <v>7108.76</v>
      </c>
      <c r="E103" s="2">
        <v>0</v>
      </c>
      <c r="F103" s="2">
        <v>0</v>
      </c>
      <c r="G103" s="3">
        <f t="shared" si="0"/>
        <v>1981.5417600000001</v>
      </c>
      <c r="H103" s="3">
        <f t="shared" si="1"/>
        <v>0.6000000000003638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86.26</v>
      </c>
      <c r="D105" s="2">
        <f>'PR-RAS'!E109</f>
        <v>245.47</v>
      </c>
      <c r="E105" s="2">
        <v>0</v>
      </c>
      <c r="F105" s="2">
        <v>0</v>
      </c>
      <c r="G105" s="3">
        <f t="shared" si="0"/>
        <v>60.028800000000004</v>
      </c>
      <c r="H105" s="3">
        <f t="shared" si="1"/>
        <v>0.73000000000000398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5123.1000000000004</v>
      </c>
      <c r="D107" s="2">
        <f>'PR-RAS'!E111</f>
        <v>6863.29</v>
      </c>
      <c r="E107" s="2">
        <v>0</v>
      </c>
      <c r="F107" s="2">
        <v>0</v>
      </c>
      <c r="G107" s="3">
        <f t="shared" si="0"/>
        <v>1998.0660800000001</v>
      </c>
      <c r="H107" s="3">
        <f t="shared" si="1"/>
        <v>0.39000000000032742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2172.83</v>
      </c>
      <c r="D108" s="2">
        <f>'PR-RAS'!E112</f>
        <v>54595.28</v>
      </c>
      <c r="E108" s="2">
        <v>0</v>
      </c>
      <c r="F108" s="2">
        <v>0</v>
      </c>
      <c r="G108" s="3">
        <f t="shared" si="0"/>
        <v>11915.882729999999</v>
      </c>
      <c r="H108" s="3">
        <f t="shared" si="1"/>
        <v>0.44999999999890861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2065.04</v>
      </c>
      <c r="D111" s="2">
        <f>'PR-RAS'!E115</f>
        <v>54595.28</v>
      </c>
      <c r="E111" s="2">
        <v>0</v>
      </c>
      <c r="F111" s="2">
        <v>0</v>
      </c>
      <c r="G111" s="3">
        <f t="shared" si="0"/>
        <v>12238.116</v>
      </c>
      <c r="H111" s="3">
        <f t="shared" si="1"/>
        <v>0.31999999999879947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107.79</v>
      </c>
      <c r="D113" s="2">
        <f>'PR-RAS'!E117</f>
        <v>0</v>
      </c>
      <c r="E113" s="2">
        <v>0</v>
      </c>
      <c r="F113" s="2">
        <v>0</v>
      </c>
      <c r="G113" s="3">
        <f t="shared" si="0"/>
        <v>12.072480000000001</v>
      </c>
      <c r="H113" s="3">
        <f t="shared" si="1"/>
        <v>0.20999999999999375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402.75</v>
      </c>
      <c r="D116" s="2">
        <f>'PR-RAS'!E120</f>
        <v>374.95</v>
      </c>
      <c r="E116" s="2">
        <v>0</v>
      </c>
      <c r="F116" s="2">
        <v>0</v>
      </c>
      <c r="G116" s="3">
        <f t="shared" si="0"/>
        <v>132.55475000000001</v>
      </c>
      <c r="H116" s="3">
        <f t="shared" si="1"/>
        <v>0.30000000000001137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402.75</v>
      </c>
      <c r="D118" s="2">
        <f>'PR-RAS'!E122</f>
        <v>374.95</v>
      </c>
      <c r="E118" s="2">
        <v>0</v>
      </c>
      <c r="F118" s="2">
        <v>0</v>
      </c>
      <c r="G118" s="3">
        <f t="shared" si="0"/>
        <v>134.86005000000003</v>
      </c>
      <c r="H118" s="3">
        <f t="shared" si="1"/>
        <v>0.30000000000001137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37.82</v>
      </c>
      <c r="D121" s="2">
        <f>'PR-RAS'!E125</f>
        <v>6.61</v>
      </c>
      <c r="E121" s="2">
        <v>0</v>
      </c>
      <c r="F121" s="2">
        <v>0</v>
      </c>
      <c r="G121" s="3">
        <f t="shared" si="0"/>
        <v>6.1247999999999996</v>
      </c>
      <c r="H121" s="3">
        <f t="shared" si="1"/>
        <v>0.5699999999999994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37.82</v>
      </c>
      <c r="D122" s="2">
        <f>'PR-RAS'!E126</f>
        <v>6.61</v>
      </c>
      <c r="E122" s="2">
        <v>0</v>
      </c>
      <c r="F122" s="2">
        <v>0</v>
      </c>
      <c r="G122" s="3">
        <f t="shared" si="0"/>
        <v>6.17584</v>
      </c>
      <c r="H122" s="3">
        <f t="shared" si="1"/>
        <v>0.5699999999999994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37.82</v>
      </c>
      <c r="D123" s="2">
        <f>'PR-RAS'!E127</f>
        <v>6.61</v>
      </c>
      <c r="E123" s="2">
        <v>0</v>
      </c>
      <c r="F123" s="2">
        <v>0</v>
      </c>
      <c r="G123" s="3">
        <f t="shared" si="0"/>
        <v>6.2268799999999995</v>
      </c>
      <c r="H123" s="3">
        <f t="shared" si="1"/>
        <v>0.5699999999999994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183583.45</v>
      </c>
      <c r="D148" s="2">
        <f>'PR-RAS'!E152</f>
        <v>245873.45</v>
      </c>
      <c r="E148" s="2">
        <v>0</v>
      </c>
      <c r="F148" s="2">
        <v>0</v>
      </c>
      <c r="G148" s="3">
        <f t="shared" si="0"/>
        <v>99273.561450000008</v>
      </c>
      <c r="H148" s="3">
        <f t="shared" si="1"/>
        <v>0.90000000002328306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67555.69</v>
      </c>
      <c r="D149" s="2">
        <f>'PR-RAS'!E153</f>
        <v>72949.790000000008</v>
      </c>
      <c r="E149" s="2">
        <v>0</v>
      </c>
      <c r="F149" s="2">
        <v>0</v>
      </c>
      <c r="G149" s="3">
        <f t="shared" si="0"/>
        <v>31591.379960000002</v>
      </c>
      <c r="H149" s="3">
        <f t="shared" si="1"/>
        <v>0.51999999998952262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57987.71</v>
      </c>
      <c r="D150" s="2">
        <f>'PR-RAS'!E154</f>
        <v>62277.9</v>
      </c>
      <c r="E150" s="2">
        <v>0</v>
      </c>
      <c r="F150" s="2">
        <v>0</v>
      </c>
      <c r="G150" s="3">
        <f t="shared" si="0"/>
        <v>27198.98299</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57987.71</v>
      </c>
      <c r="D151" s="2">
        <f>'PR-RAS'!E155</f>
        <v>62277.9</v>
      </c>
      <c r="E151" s="2">
        <v>0</v>
      </c>
      <c r="F151" s="2">
        <v>0</v>
      </c>
      <c r="G151" s="3">
        <f t="shared" si="0"/>
        <v>27381.5265</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9567.98</v>
      </c>
      <c r="D156" s="2">
        <f>'PR-RAS'!E160</f>
        <v>10671.89</v>
      </c>
      <c r="E156" s="2">
        <v>0</v>
      </c>
      <c r="F156" s="2">
        <v>0</v>
      </c>
      <c r="G156" s="3">
        <f t="shared" si="0"/>
        <v>4791.3227999999999</v>
      </c>
      <c r="H156" s="3">
        <f t="shared" si="1"/>
        <v>0.13000000000101863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9567.98</v>
      </c>
      <c r="D158" s="2">
        <f>'PR-RAS'!E162</f>
        <v>10671.89</v>
      </c>
      <c r="E158" s="2">
        <v>0</v>
      </c>
      <c r="F158" s="2">
        <v>0</v>
      </c>
      <c r="G158" s="3">
        <f t="shared" si="0"/>
        <v>4853.1463199999998</v>
      </c>
      <c r="H158" s="3">
        <f t="shared" si="1"/>
        <v>0.13000000000101863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39583.019999999997</v>
      </c>
      <c r="D160" s="2">
        <f>'PR-RAS'!E164</f>
        <v>48923.649999999994</v>
      </c>
      <c r="E160" s="2">
        <v>0</v>
      </c>
      <c r="F160" s="2">
        <v>0</v>
      </c>
      <c r="G160" s="3">
        <f t="shared" si="0"/>
        <v>21851.420879999998</v>
      </c>
      <c r="H160" s="3">
        <f t="shared" si="1"/>
        <v>0.37000000000261934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2141.4700000000003</v>
      </c>
      <c r="D161" s="2">
        <f>'PR-RAS'!E165</f>
        <v>2510.23</v>
      </c>
      <c r="E161" s="2">
        <v>0</v>
      </c>
      <c r="F161" s="2">
        <v>0</v>
      </c>
      <c r="G161" s="3">
        <f t="shared" si="0"/>
        <v>1145.9088000000002</v>
      </c>
      <c r="H161" s="3">
        <f t="shared" si="1"/>
        <v>0.70000000000027285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169</v>
      </c>
      <c r="E162" s="2">
        <v>0</v>
      </c>
      <c r="F162" s="2">
        <v>0</v>
      </c>
      <c r="G162" s="3">
        <f t="shared" si="0"/>
        <v>54.417999999999999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1952.47</v>
      </c>
      <c r="D163" s="2">
        <f>'PR-RAS'!E167</f>
        <v>1684.98</v>
      </c>
      <c r="E163" s="2">
        <v>0</v>
      </c>
      <c r="F163" s="2">
        <v>0</v>
      </c>
      <c r="G163" s="3">
        <f t="shared" si="0"/>
        <v>862.2336600000001</v>
      </c>
      <c r="H163" s="3">
        <f t="shared" si="1"/>
        <v>0.49000000000000909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656.25</v>
      </c>
      <c r="E164" s="2">
        <v>0</v>
      </c>
      <c r="F164" s="2">
        <v>0</v>
      </c>
      <c r="G164" s="3">
        <f t="shared" si="0"/>
        <v>213.9375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189</v>
      </c>
      <c r="D165" s="2">
        <f>'PR-RAS'!E169</f>
        <v>0</v>
      </c>
      <c r="E165" s="2">
        <v>0</v>
      </c>
      <c r="F165" s="2">
        <v>0</v>
      </c>
      <c r="G165" s="3">
        <f t="shared" si="0"/>
        <v>30.996000000000002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16889.509999999998</v>
      </c>
      <c r="D166" s="2">
        <f>'PR-RAS'!E170</f>
        <v>11151.949999999999</v>
      </c>
      <c r="E166" s="2">
        <v>0</v>
      </c>
      <c r="F166" s="2">
        <v>0</v>
      </c>
      <c r="G166" s="3">
        <f t="shared" si="0"/>
        <v>6466.9126499999993</v>
      </c>
      <c r="H166" s="3">
        <f t="shared" si="1"/>
        <v>0.5400000000026921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612.84</v>
      </c>
      <c r="D167" s="2">
        <f>'PR-RAS'!E171</f>
        <v>580.64</v>
      </c>
      <c r="E167" s="2">
        <v>0</v>
      </c>
      <c r="F167" s="2">
        <v>0</v>
      </c>
      <c r="G167" s="3">
        <f t="shared" si="0"/>
        <v>294.50391999999999</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8069.51</v>
      </c>
      <c r="D169" s="2">
        <f>'PR-RAS'!E173</f>
        <v>9020.9500000000007</v>
      </c>
      <c r="E169" s="2">
        <v>0</v>
      </c>
      <c r="F169" s="2">
        <v>0</v>
      </c>
      <c r="G169" s="3">
        <f t="shared" si="0"/>
        <v>4386.7168800000009</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4994.75</v>
      </c>
      <c r="D170" s="2">
        <f>'PR-RAS'!E174</f>
        <v>1420.23</v>
      </c>
      <c r="E170" s="2">
        <v>0</v>
      </c>
      <c r="F170" s="2">
        <v>0</v>
      </c>
      <c r="G170" s="3">
        <f t="shared" si="0"/>
        <v>1324.15049</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3169.11</v>
      </c>
      <c r="D171" s="2">
        <f>'PR-RAS'!E175</f>
        <v>105.38</v>
      </c>
      <c r="E171" s="2">
        <v>0</v>
      </c>
      <c r="F171" s="2">
        <v>0</v>
      </c>
      <c r="G171" s="3">
        <f t="shared" si="0"/>
        <v>574.5779</v>
      </c>
      <c r="H171" s="3">
        <f t="shared" si="1"/>
        <v>0.49000000000012278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43.3</v>
      </c>
      <c r="D173" s="2">
        <f>'PR-RAS'!E177</f>
        <v>24.75</v>
      </c>
      <c r="E173" s="2">
        <v>0</v>
      </c>
      <c r="F173" s="2">
        <v>0</v>
      </c>
      <c r="G173" s="3">
        <f t="shared" si="0"/>
        <v>15.961599999999999</v>
      </c>
      <c r="H173" s="3">
        <f t="shared" si="1"/>
        <v>0.54999999999999716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14495.619999999999</v>
      </c>
      <c r="D174" s="2">
        <f>'PR-RAS'!E178</f>
        <v>26721.420000000002</v>
      </c>
      <c r="E174" s="2">
        <v>0</v>
      </c>
      <c r="F174" s="2">
        <v>0</v>
      </c>
      <c r="G174" s="3">
        <f t="shared" si="0"/>
        <v>11753.353580000001</v>
      </c>
      <c r="H174" s="3">
        <f t="shared" si="1"/>
        <v>0.80000000000291038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1092.02</v>
      </c>
      <c r="D175" s="2">
        <f>'PR-RAS'!E179</f>
        <v>1215.6199999999999</v>
      </c>
      <c r="E175" s="2">
        <v>0</v>
      </c>
      <c r="F175" s="2">
        <v>0</v>
      </c>
      <c r="G175" s="3">
        <f t="shared" si="0"/>
        <v>613.04723999999987</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2427.42</v>
      </c>
      <c r="D176" s="2">
        <f>'PR-RAS'!E180</f>
        <v>13236.61</v>
      </c>
      <c r="E176" s="2">
        <v>0</v>
      </c>
      <c r="F176" s="2">
        <v>0</v>
      </c>
      <c r="G176" s="3">
        <f t="shared" si="0"/>
        <v>5057.6119999999992</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3651.01</v>
      </c>
      <c r="D178" s="2">
        <f>'PR-RAS'!E182</f>
        <v>3560.54</v>
      </c>
      <c r="E178" s="2">
        <v>0</v>
      </c>
      <c r="F178" s="2">
        <v>0</v>
      </c>
      <c r="G178" s="3">
        <f t="shared" si="0"/>
        <v>1906.65993</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145.11000000000001</v>
      </c>
      <c r="D179" s="2">
        <f>'PR-RAS'!E183</f>
        <v>296.14</v>
      </c>
      <c r="E179" s="2">
        <v>0</v>
      </c>
      <c r="F179" s="2">
        <v>0</v>
      </c>
      <c r="G179" s="3">
        <f t="shared" si="0"/>
        <v>131.25541999999999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1551.33</v>
      </c>
      <c r="D180" s="2">
        <f>'PR-RAS'!E184</f>
        <v>2359.38</v>
      </c>
      <c r="E180" s="2">
        <v>0</v>
      </c>
      <c r="F180" s="2">
        <v>0</v>
      </c>
      <c r="G180" s="3">
        <f t="shared" si="0"/>
        <v>1122.34611</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1654.3</v>
      </c>
      <c r="D181" s="2">
        <f>'PR-RAS'!E185</f>
        <v>2188.63</v>
      </c>
      <c r="E181" s="2">
        <v>0</v>
      </c>
      <c r="F181" s="2">
        <v>0</v>
      </c>
      <c r="G181" s="3">
        <f t="shared" si="0"/>
        <v>1085.6808000000001</v>
      </c>
      <c r="H181" s="3">
        <f t="shared" si="1"/>
        <v>0.66999999999984539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2798.48</v>
      </c>
      <c r="D182" s="2">
        <f>'PR-RAS'!E186</f>
        <v>2605.39</v>
      </c>
      <c r="E182" s="2">
        <v>0</v>
      </c>
      <c r="F182" s="2">
        <v>0</v>
      </c>
      <c r="G182" s="3">
        <f t="shared" si="0"/>
        <v>1449.67606</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1175.95</v>
      </c>
      <c r="D183" s="2">
        <f>'PR-RAS'!E187</f>
        <v>1259.1099999999999</v>
      </c>
      <c r="E183" s="2">
        <v>0</v>
      </c>
      <c r="F183" s="2">
        <v>0</v>
      </c>
      <c r="G183" s="3">
        <f t="shared" si="0"/>
        <v>672.33893999999998</v>
      </c>
      <c r="H183" s="3">
        <f t="shared" si="1"/>
        <v>0.15999999999985448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6056.4199999999992</v>
      </c>
      <c r="D190" s="2">
        <f>'PR-RAS'!E194</f>
        <v>8540.0499999999993</v>
      </c>
      <c r="E190" s="2">
        <v>0</v>
      </c>
      <c r="F190" s="2">
        <v>0</v>
      </c>
      <c r="G190" s="3">
        <f t="shared" si="0"/>
        <v>4372.802279999999</v>
      </c>
      <c r="H190" s="3">
        <f t="shared" si="1"/>
        <v>0.46999999999843567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470.34</v>
      </c>
      <c r="D191" s="2">
        <f>'PR-RAS'!E195</f>
        <v>470.34</v>
      </c>
      <c r="E191" s="2">
        <v>0</v>
      </c>
      <c r="F191" s="2">
        <v>0</v>
      </c>
      <c r="G191" s="3">
        <f t="shared" si="0"/>
        <v>268.09379999999999</v>
      </c>
      <c r="H191" s="3">
        <f t="shared" si="1"/>
        <v>0.67999999999994998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2271.96</v>
      </c>
      <c r="D192" s="2">
        <f>'PR-RAS'!E196</f>
        <v>2530.4</v>
      </c>
      <c r="E192" s="2">
        <v>0</v>
      </c>
      <c r="F192" s="2">
        <v>0</v>
      </c>
      <c r="G192" s="3">
        <f t="shared" si="0"/>
        <v>1400.5571600000001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390.16</v>
      </c>
      <c r="D193" s="2">
        <f>'PR-RAS'!E197</f>
        <v>268.51</v>
      </c>
      <c r="E193" s="2">
        <v>0</v>
      </c>
      <c r="F193" s="2">
        <v>0</v>
      </c>
      <c r="G193" s="3">
        <f t="shared" si="0"/>
        <v>178.01856000000001</v>
      </c>
      <c r="H193" s="3">
        <f t="shared" si="1"/>
        <v>0.65000000000003411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2516.02</v>
      </c>
      <c r="D194" s="2">
        <f>'PR-RAS'!E198</f>
        <v>3843.48</v>
      </c>
      <c r="E194" s="2">
        <v>0</v>
      </c>
      <c r="F194" s="2">
        <v>0</v>
      </c>
      <c r="G194" s="3">
        <f t="shared" si="0"/>
        <v>1969.1751400000001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347.94</v>
      </c>
      <c r="D195" s="2">
        <f>'PR-RAS'!E199</f>
        <v>1347.32</v>
      </c>
      <c r="E195" s="2">
        <v>0</v>
      </c>
      <c r="F195" s="2">
        <v>0</v>
      </c>
      <c r="G195" s="3">
        <f t="shared" si="0"/>
        <v>590.26052000000004</v>
      </c>
      <c r="H195" s="3">
        <f t="shared" si="1"/>
        <v>0.37999999999993861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v>
      </c>
      <c r="D197" s="2">
        <f>'PR-RAS'!E201</f>
        <v>80</v>
      </c>
      <c r="E197" s="2">
        <v>0</v>
      </c>
      <c r="F197" s="2">
        <v>0</v>
      </c>
      <c r="G197" s="3">
        <f t="shared" si="0"/>
        <v>43.120000000000005</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349.31</v>
      </c>
      <c r="D198" s="2">
        <f>'PR-RAS'!E202</f>
        <v>563.24</v>
      </c>
      <c r="E198" s="2">
        <v>0</v>
      </c>
      <c r="F198" s="2">
        <v>0</v>
      </c>
      <c r="G198" s="3">
        <f t="shared" si="0"/>
        <v>290.73063000000002</v>
      </c>
      <c r="H198" s="3">
        <f t="shared" si="1"/>
        <v>0.55000000000001137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349.31</v>
      </c>
      <c r="D212" s="2">
        <f>'PR-RAS'!E216</f>
        <v>563.24</v>
      </c>
      <c r="E212" s="2">
        <v>0</v>
      </c>
      <c r="F212" s="2">
        <v>0</v>
      </c>
      <c r="G212" s="3">
        <f t="shared" si="0"/>
        <v>311.39168999999998</v>
      </c>
      <c r="H212" s="3">
        <f t="shared" si="1"/>
        <v>0.55000000000001137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349.31</v>
      </c>
      <c r="D213" s="2">
        <f>'PR-RAS'!E217</f>
        <v>563.24</v>
      </c>
      <c r="E213" s="2">
        <v>0</v>
      </c>
      <c r="F213" s="2">
        <v>0</v>
      </c>
      <c r="G213" s="3">
        <f t="shared" si="0"/>
        <v>312.86748</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20</v>
      </c>
      <c r="D217" s="2">
        <f>'PR-RAS'!E221</f>
        <v>50</v>
      </c>
      <c r="E217" s="2">
        <v>0</v>
      </c>
      <c r="F217" s="2">
        <v>0</v>
      </c>
      <c r="G217" s="3">
        <f t="shared" si="0"/>
        <v>25.919999999999998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20</v>
      </c>
      <c r="D221" s="2">
        <f>'PR-RAS'!E225</f>
        <v>50</v>
      </c>
      <c r="E221" s="2">
        <v>0</v>
      </c>
      <c r="F221" s="2">
        <v>0</v>
      </c>
      <c r="G221" s="3">
        <f t="shared" si="0"/>
        <v>26.4</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20</v>
      </c>
      <c r="D224" s="2">
        <f>'PR-RAS'!E228</f>
        <v>50</v>
      </c>
      <c r="E224" s="2">
        <v>0</v>
      </c>
      <c r="F224" s="2">
        <v>0</v>
      </c>
      <c r="G224" s="3">
        <f t="shared" si="0"/>
        <v>26.76</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53021.47</v>
      </c>
      <c r="D226" s="2">
        <f>'PR-RAS'!E230</f>
        <v>82059.900000000009</v>
      </c>
      <c r="E226" s="2">
        <v>0</v>
      </c>
      <c r="F226" s="2">
        <v>0</v>
      </c>
      <c r="G226" s="3">
        <f t="shared" si="0"/>
        <v>48856.785750000003</v>
      </c>
      <c r="H226" s="3">
        <f t="shared" si="1"/>
        <v>0.569999999992433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2836.21</v>
      </c>
      <c r="D233" s="2">
        <f>'PR-RAS'!E237</f>
        <v>0</v>
      </c>
      <c r="E233" s="2">
        <v>0</v>
      </c>
      <c r="F233" s="2">
        <v>0</v>
      </c>
      <c r="G233" s="3">
        <f t="shared" si="0"/>
        <v>658.00072</v>
      </c>
      <c r="H233" s="3">
        <f t="shared" si="1"/>
        <v>0.21000000000003638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2836.21</v>
      </c>
      <c r="D234" s="2">
        <f>'PR-RAS'!E238</f>
        <v>0</v>
      </c>
      <c r="E234" s="2">
        <v>0</v>
      </c>
      <c r="F234" s="2">
        <v>0</v>
      </c>
      <c r="G234" s="3">
        <f t="shared" si="0"/>
        <v>660.83693000000005</v>
      </c>
      <c r="H234" s="3">
        <f t="shared" si="1"/>
        <v>0.21000000000003638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1416.93</v>
      </c>
      <c r="D242" s="2">
        <f>'PR-RAS'!E246</f>
        <v>2349.77</v>
      </c>
      <c r="E242" s="2">
        <v>0</v>
      </c>
      <c r="F242" s="2">
        <v>0</v>
      </c>
      <c r="G242" s="3">
        <f t="shared" si="0"/>
        <v>1474.06927</v>
      </c>
      <c r="H242" s="3">
        <f t="shared" si="1"/>
        <v>0.29999999999995453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1416.93</v>
      </c>
      <c r="D243" s="2">
        <f>'PR-RAS'!E247</f>
        <v>2349.77</v>
      </c>
      <c r="E243" s="2">
        <v>0</v>
      </c>
      <c r="F243" s="2">
        <v>0</v>
      </c>
      <c r="G243" s="3">
        <f t="shared" si="0"/>
        <v>1480.1857400000001</v>
      </c>
      <c r="H243" s="3">
        <f t="shared" si="1"/>
        <v>0.29999999999995453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48768.33</v>
      </c>
      <c r="D246" s="2">
        <f>'PR-RAS'!E250</f>
        <v>79710.13</v>
      </c>
      <c r="E246" s="2">
        <v>0</v>
      </c>
      <c r="F246" s="2">
        <v>0</v>
      </c>
      <c r="G246" s="3">
        <f t="shared" si="0"/>
        <v>51006.204550000002</v>
      </c>
      <c r="H246" s="3">
        <f t="shared" si="1"/>
        <v>0.46000000000640284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48768.33</v>
      </c>
      <c r="D247" s="2">
        <f>'PR-RAS'!E251</f>
        <v>79710.13</v>
      </c>
      <c r="E247" s="2">
        <v>0</v>
      </c>
      <c r="F247" s="2">
        <v>0</v>
      </c>
      <c r="G247" s="3">
        <f t="shared" si="0"/>
        <v>51214.393140000007</v>
      </c>
      <c r="H247" s="3">
        <f t="shared" si="1"/>
        <v>0.46000000000640284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4414.2299999999996</v>
      </c>
      <c r="D258" s="2">
        <f>'PR-RAS'!E262</f>
        <v>14904.35</v>
      </c>
      <c r="E258" s="2">
        <v>0</v>
      </c>
      <c r="F258" s="2">
        <v>0</v>
      </c>
      <c r="G258" s="3">
        <f t="shared" si="0"/>
        <v>8795.2930099999994</v>
      </c>
      <c r="H258" s="3">
        <f t="shared" si="1"/>
        <v>0.57999999999992724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4414.2299999999996</v>
      </c>
      <c r="D265" s="2">
        <f>'PR-RAS'!E269</f>
        <v>14904.35</v>
      </c>
      <c r="E265" s="2">
        <v>0</v>
      </c>
      <c r="F265" s="2">
        <v>0</v>
      </c>
      <c r="G265" s="3">
        <f t="shared" si="0"/>
        <v>9034.8535200000006</v>
      </c>
      <c r="H265" s="3">
        <f t="shared" si="1"/>
        <v>0.57999999999992724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4414.2299999999996</v>
      </c>
      <c r="D266" s="2">
        <f>'PR-RAS'!E270</f>
        <v>14904.35</v>
      </c>
      <c r="E266" s="2">
        <v>0</v>
      </c>
      <c r="F266" s="2">
        <v>0</v>
      </c>
      <c r="G266" s="3">
        <f t="shared" si="0"/>
        <v>9069.0764500000005</v>
      </c>
      <c r="H266" s="3">
        <f t="shared" si="1"/>
        <v>0.57999999999992724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18639.73</v>
      </c>
      <c r="D269" s="2">
        <f>'PR-RAS'!E273</f>
        <v>26422.52</v>
      </c>
      <c r="E269" s="2">
        <v>0</v>
      </c>
      <c r="F269" s="2">
        <v>0</v>
      </c>
      <c r="G269" s="3">
        <f t="shared" si="0"/>
        <v>19157.918360000003</v>
      </c>
      <c r="H269" s="3">
        <f t="shared" si="1"/>
        <v>0.75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18639.73</v>
      </c>
      <c r="D270" s="2">
        <f>'PR-RAS'!E274</f>
        <v>26422.52</v>
      </c>
      <c r="E270" s="2">
        <v>0</v>
      </c>
      <c r="F270" s="2">
        <v>0</v>
      </c>
      <c r="G270" s="3">
        <f t="shared" si="0"/>
        <v>19229.403130000002</v>
      </c>
      <c r="H270" s="3">
        <f t="shared" si="1"/>
        <v>0.75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18639.73</v>
      </c>
      <c r="D271" s="2">
        <f>'PR-RAS'!E275</f>
        <v>26422.52</v>
      </c>
      <c r="E271" s="2">
        <v>0</v>
      </c>
      <c r="F271" s="2">
        <v>0</v>
      </c>
      <c r="G271" s="3">
        <f t="shared" si="0"/>
        <v>19300.887900000002</v>
      </c>
      <c r="H271" s="3">
        <f t="shared" si="1"/>
        <v>0.75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183583.45</v>
      </c>
      <c r="D295" s="2">
        <f>'PR-RAS'!E299</f>
        <v>245873.45</v>
      </c>
      <c r="E295" s="2">
        <v>0</v>
      </c>
      <c r="F295" s="2">
        <v>0</v>
      </c>
      <c r="G295" s="3">
        <f t="shared" si="12"/>
        <v>198547.12290000002</v>
      </c>
      <c r="H295" s="3">
        <f t="shared" si="13"/>
        <v>0.90000000002328306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111126.60999999999</v>
      </c>
      <c r="D296" s="2">
        <f>'PR-RAS'!E300</f>
        <v>88310.989999999932</v>
      </c>
      <c r="E296" s="2">
        <v>0</v>
      </c>
      <c r="F296" s="2">
        <v>0</v>
      </c>
      <c r="G296" s="3">
        <f t="shared" si="12"/>
        <v>84885.834049999947</v>
      </c>
      <c r="H296" s="3">
        <f t="shared" si="13"/>
        <v>0.40000000008149073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586271.77</v>
      </c>
      <c r="D298" s="2">
        <f>'PR-RAS'!E302</f>
        <v>688676.61</v>
      </c>
      <c r="E298" s="2">
        <v>0</v>
      </c>
      <c r="F298" s="2">
        <v>0</v>
      </c>
      <c r="G298" s="3">
        <f t="shared" si="12"/>
        <v>583196.62202999997</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15138.04</v>
      </c>
      <c r="D300" s="2">
        <f>'PR-RAS'!E304</f>
        <v>61332.77</v>
      </c>
      <c r="E300" s="2">
        <v>0</v>
      </c>
      <c r="F300" s="2">
        <v>0</v>
      </c>
      <c r="G300" s="3">
        <f t="shared" si="12"/>
        <v>41203.270419999993</v>
      </c>
      <c r="H300" s="3">
        <f t="shared" si="13"/>
        <v>0.27000000000407454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157.94</v>
      </c>
      <c r="E301" s="2">
        <v>0</v>
      </c>
      <c r="F301" s="2">
        <v>0</v>
      </c>
      <c r="G301" s="3">
        <f t="shared" si="12"/>
        <v>94.763999999999996</v>
      </c>
      <c r="H301" s="3">
        <f t="shared" si="13"/>
        <v>6.0000000000002274E-2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300</v>
      </c>
      <c r="D303" s="2">
        <f>'PR-RAS'!E308</f>
        <v>40</v>
      </c>
      <c r="E303" s="2">
        <v>0</v>
      </c>
      <c r="F303" s="2">
        <v>0</v>
      </c>
      <c r="G303" s="3">
        <f t="shared" si="12"/>
        <v>114.75999999999999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300</v>
      </c>
      <c r="D316" s="2">
        <f>'PR-RAS'!E321</f>
        <v>40</v>
      </c>
      <c r="E316" s="2">
        <v>0</v>
      </c>
      <c r="F316" s="2">
        <v>0</v>
      </c>
      <c r="G316" s="3">
        <f t="shared" si="12"/>
        <v>119.7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300</v>
      </c>
      <c r="D317" s="2">
        <f>'PR-RAS'!E322</f>
        <v>40</v>
      </c>
      <c r="E317" s="2">
        <v>0</v>
      </c>
      <c r="F317" s="2">
        <v>0</v>
      </c>
      <c r="G317" s="3">
        <f t="shared" si="12"/>
        <v>120.08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300</v>
      </c>
      <c r="D318" s="2">
        <f>'PR-RAS'!E323</f>
        <v>40</v>
      </c>
      <c r="E318" s="2">
        <v>0</v>
      </c>
      <c r="F318" s="2">
        <v>0</v>
      </c>
      <c r="G318" s="3">
        <f t="shared" si="12"/>
        <v>120.46000000000001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9263.39</v>
      </c>
      <c r="D355" s="2">
        <f>'PR-RAS'!E360</f>
        <v>84290.18</v>
      </c>
      <c r="E355" s="2">
        <v>0</v>
      </c>
      <c r="F355" s="2">
        <v>0</v>
      </c>
      <c r="G355" s="3">
        <f t="shared" si="12"/>
        <v>62956.6875</v>
      </c>
      <c r="H355" s="3">
        <f t="shared" si="13"/>
        <v>0.569999999992433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8638.39</v>
      </c>
      <c r="D368" s="2">
        <f>'PR-RAS'!E373</f>
        <v>84218.93</v>
      </c>
      <c r="E368" s="2">
        <v>0</v>
      </c>
      <c r="F368" s="2">
        <v>0</v>
      </c>
      <c r="G368" s="3">
        <f t="shared" si="12"/>
        <v>64986.983749999999</v>
      </c>
      <c r="H368" s="3">
        <f t="shared" si="13"/>
        <v>0.46000000000640284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8533.49</v>
      </c>
      <c r="D369" s="2">
        <f>'PR-RAS'!E374</f>
        <v>83468.929999999993</v>
      </c>
      <c r="E369" s="2">
        <v>0</v>
      </c>
      <c r="F369" s="2">
        <v>0</v>
      </c>
      <c r="G369" s="3">
        <f t="shared" si="12"/>
        <v>64573.456799999993</v>
      </c>
      <c r="H369" s="3">
        <f t="shared" si="13"/>
        <v>0.56000000000676664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6754.38</v>
      </c>
      <c r="D372" s="2">
        <f>'PR-RAS'!E377</f>
        <v>65091.29</v>
      </c>
      <c r="E372" s="2">
        <v>0</v>
      </c>
      <c r="F372" s="2">
        <v>0</v>
      </c>
      <c r="G372" s="3">
        <f t="shared" si="12"/>
        <v>50803.612159999997</v>
      </c>
      <c r="H372" s="3">
        <f t="shared" si="13"/>
        <v>0.67000000000098225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1779.11</v>
      </c>
      <c r="D373" s="2">
        <f>'PR-RAS'!E378</f>
        <v>18377.64</v>
      </c>
      <c r="E373" s="2">
        <v>0</v>
      </c>
      <c r="F373" s="2">
        <v>0</v>
      </c>
      <c r="G373" s="3">
        <f t="shared" si="12"/>
        <v>14334.793079999999</v>
      </c>
      <c r="H373" s="3">
        <f t="shared" si="13"/>
        <v>0.47000000000048203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104.9</v>
      </c>
      <c r="D374" s="2">
        <f>'PR-RAS'!E379</f>
        <v>0</v>
      </c>
      <c r="E374" s="2">
        <v>0</v>
      </c>
      <c r="F374" s="2">
        <v>0</v>
      </c>
      <c r="G374" s="3">
        <f t="shared" si="12"/>
        <v>39.127700000000004</v>
      </c>
      <c r="H374" s="3">
        <f t="shared" si="13"/>
        <v>9.9999999999994316E-2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104.9</v>
      </c>
      <c r="D375" s="2">
        <f>'PR-RAS'!E380</f>
        <v>0</v>
      </c>
      <c r="E375" s="2">
        <v>0</v>
      </c>
      <c r="F375" s="2">
        <v>0</v>
      </c>
      <c r="G375" s="3">
        <f t="shared" si="12"/>
        <v>39.232600000000005</v>
      </c>
      <c r="H375" s="3">
        <f t="shared" si="13"/>
        <v>9.9999999999994316E-2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750</v>
      </c>
      <c r="E396" s="2">
        <v>0</v>
      </c>
      <c r="F396" s="2">
        <v>0</v>
      </c>
      <c r="G396" s="3">
        <f t="shared" si="12"/>
        <v>592.5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750</v>
      </c>
      <c r="E399" s="2">
        <v>0</v>
      </c>
      <c r="F399" s="2">
        <v>0</v>
      </c>
      <c r="G399" s="3">
        <f t="shared" si="12"/>
        <v>597</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625</v>
      </c>
      <c r="D407" s="2">
        <f>'PR-RAS'!E412</f>
        <v>71.25</v>
      </c>
      <c r="E407" s="2">
        <v>0</v>
      </c>
      <c r="F407" s="2">
        <v>0</v>
      </c>
      <c r="G407" s="3">
        <f t="shared" si="12"/>
        <v>311.60500000000002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625</v>
      </c>
      <c r="D408" s="2">
        <f>'PR-RAS'!E413</f>
        <v>71.25</v>
      </c>
      <c r="E408" s="2">
        <v>0</v>
      </c>
      <c r="F408" s="2">
        <v>0</v>
      </c>
      <c r="G408" s="3">
        <f t="shared" si="12"/>
        <v>312.3725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8963.39</v>
      </c>
      <c r="D413" s="2">
        <f>'PR-RAS'!E418</f>
        <v>84250.18</v>
      </c>
      <c r="E413" s="2">
        <v>0</v>
      </c>
      <c r="F413" s="2">
        <v>0</v>
      </c>
      <c r="G413" s="3">
        <f t="shared" si="12"/>
        <v>73115.065000000002</v>
      </c>
      <c r="H413" s="3">
        <f t="shared" si="13"/>
        <v>0.569999999992433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506786.74</v>
      </c>
      <c r="D415" s="2">
        <f>'PR-RAS'!E420</f>
        <v>697427.6</v>
      </c>
      <c r="E415" s="2">
        <v>0</v>
      </c>
      <c r="F415" s="2">
        <v>0</v>
      </c>
      <c r="G415" s="3">
        <f t="shared" si="12"/>
        <v>787279.76315999997</v>
      </c>
      <c r="H415" s="3">
        <f t="shared" si="13"/>
        <v>0.66000000003259629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2591.79</v>
      </c>
      <c r="D416" s="2">
        <f>'PR-RAS'!E421</f>
        <v>1991.79</v>
      </c>
      <c r="E416" s="2">
        <v>0</v>
      </c>
      <c r="F416" s="2">
        <v>0</v>
      </c>
      <c r="G416" s="3">
        <f t="shared" si="12"/>
        <v>2728.77855</v>
      </c>
      <c r="H416" s="3">
        <f t="shared" si="13"/>
        <v>0.42000000000007276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295010.06</v>
      </c>
      <c r="D417" s="2">
        <f>'PR-RAS'!E422</f>
        <v>334224.43999999994</v>
      </c>
      <c r="E417" s="2">
        <v>0</v>
      </c>
      <c r="F417" s="2">
        <v>0</v>
      </c>
      <c r="G417" s="3">
        <f t="shared" si="12"/>
        <v>400798.91903999995</v>
      </c>
      <c r="H417" s="3">
        <f t="shared" si="13"/>
        <v>0.49999999994179234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192846.84000000003</v>
      </c>
      <c r="D418" s="2">
        <f>'PR-RAS'!E423</f>
        <v>330163.63</v>
      </c>
      <c r="E418" s="2">
        <v>0</v>
      </c>
      <c r="F418" s="2">
        <v>0</v>
      </c>
      <c r="G418" s="3">
        <f t="shared" si="12"/>
        <v>355773.59970000002</v>
      </c>
      <c r="H418" s="3">
        <f t="shared" si="13"/>
        <v>0.52999999996973202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102163.21999999997</v>
      </c>
      <c r="D419" s="2">
        <f>'PR-RAS'!E424</f>
        <v>4060.8099999999395</v>
      </c>
      <c r="E419" s="2">
        <v>0</v>
      </c>
      <c r="F419" s="2">
        <v>0</v>
      </c>
      <c r="G419" s="3">
        <f t="shared" si="12"/>
        <v>46099.063119999933</v>
      </c>
      <c r="H419" s="3">
        <f t="shared" si="13"/>
        <v>0.41000000003259629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79485.030000000028</v>
      </c>
      <c r="D421" s="2">
        <f>'PR-RAS'!E426</f>
        <v>0</v>
      </c>
      <c r="E421" s="2">
        <v>0</v>
      </c>
      <c r="F421" s="2">
        <v>0</v>
      </c>
      <c r="G421" s="3">
        <f t="shared" si="12"/>
        <v>33383.712600000013</v>
      </c>
      <c r="H421" s="3">
        <f t="shared" si="13"/>
        <v>3.0000000027939677E-2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8750.9899999999907</v>
      </c>
      <c r="E422" s="2">
        <v>0</v>
      </c>
      <c r="F422" s="2">
        <v>0</v>
      </c>
      <c r="G422" s="3">
        <f t="shared" si="12"/>
        <v>7368.3335799999923</v>
      </c>
      <c r="H422" s="3">
        <f t="shared" si="13"/>
        <v>1.0000000009313226E-2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17729.830000000002</v>
      </c>
      <c r="D423" s="2">
        <f>'PR-RAS'!E428</f>
        <v>63324.56</v>
      </c>
      <c r="E423" s="2">
        <v>0</v>
      </c>
      <c r="F423" s="2">
        <v>0</v>
      </c>
      <c r="G423" s="3">
        <f t="shared" si="12"/>
        <v>60927.916900000004</v>
      </c>
      <c r="H423" s="3">
        <f t="shared" si="13"/>
        <v>0.61000000000058208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295010.06</v>
      </c>
      <c r="D637" s="2">
        <f>'PR-RAS'!E643</f>
        <v>334224.43999999994</v>
      </c>
      <c r="E637" s="2">
        <v>0</v>
      </c>
      <c r="F637" s="2">
        <v>0</v>
      </c>
      <c r="G637" s="3">
        <f t="shared" si="14"/>
        <v>612759.88584</v>
      </c>
      <c r="H637" s="3">
        <f t="shared" si="15"/>
        <v>0.49999999994179234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192846.84000000003</v>
      </c>
      <c r="D638" s="2">
        <f>'PR-RAS'!E644</f>
        <v>330163.63</v>
      </c>
      <c r="E638" s="2">
        <v>0</v>
      </c>
      <c r="F638" s="2">
        <v>0</v>
      </c>
      <c r="G638" s="3">
        <f t="shared" si="14"/>
        <v>543471.90170000005</v>
      </c>
      <c r="H638" s="3">
        <f t="shared" si="15"/>
        <v>0.52999999996973202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102163.21999999997</v>
      </c>
      <c r="D639" s="2">
        <f>'PR-RAS'!E645</f>
        <v>4060.8099999999395</v>
      </c>
      <c r="E639" s="2">
        <v>0</v>
      </c>
      <c r="F639" s="2">
        <v>0</v>
      </c>
      <c r="G639" s="3">
        <f t="shared" si="14"/>
        <v>70361.727919999903</v>
      </c>
      <c r="H639" s="3">
        <f t="shared" si="15"/>
        <v>0.41000000003259629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79485.030000000028</v>
      </c>
      <c r="D641" s="2">
        <f>'PR-RAS'!E647</f>
        <v>0</v>
      </c>
      <c r="E641" s="2">
        <v>0</v>
      </c>
      <c r="F641" s="2">
        <v>0</v>
      </c>
      <c r="G641" s="3">
        <f t="shared" si="14"/>
        <v>50870.419200000018</v>
      </c>
      <c r="H641" s="3">
        <f t="shared" si="15"/>
        <v>3.0000000027939677E-2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8750.9899999999907</v>
      </c>
      <c r="E642" s="2">
        <v>0</v>
      </c>
      <c r="F642" s="2">
        <v>0</v>
      </c>
      <c r="G642" s="3">
        <f t="shared" si="14"/>
        <v>11218.769179999988</v>
      </c>
      <c r="H642" s="3">
        <f t="shared" si="15"/>
        <v>1.0000000009313226E-2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181648.25</v>
      </c>
      <c r="D643" s="2">
        <f>'PR-RAS'!E649</f>
        <v>0</v>
      </c>
      <c r="E643" s="2">
        <v>0</v>
      </c>
      <c r="F643" s="2">
        <v>0</v>
      </c>
      <c r="G643" s="3">
        <f t="shared" si="14"/>
        <v>116618.1765</v>
      </c>
      <c r="H643" s="3">
        <f t="shared" si="15"/>
        <v>0.25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4690.1800000000512</v>
      </c>
      <c r="E644" s="2">
        <v>0</v>
      </c>
      <c r="F644" s="2">
        <v>0</v>
      </c>
      <c r="G644" s="3">
        <f t="shared" si="14"/>
        <v>6031.571480000066</v>
      </c>
      <c r="H644" s="3">
        <f t="shared" si="15"/>
        <v>0.18000000005122274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126134.52</v>
      </c>
      <c r="D646" s="2">
        <f>'PR-RAS'!E653</f>
        <v>100689.95</v>
      </c>
      <c r="E646" s="2">
        <v>0</v>
      </c>
      <c r="F646" s="2">
        <v>0</v>
      </c>
      <c r="G646" s="3">
        <f t="shared" si="14"/>
        <v>211246.8009</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295309.61</v>
      </c>
      <c r="D647" s="2">
        <f>'PR-RAS'!E654</f>
        <v>372759.09</v>
      </c>
      <c r="E647" s="2">
        <v>0</v>
      </c>
      <c r="F647" s="2">
        <v>0</v>
      </c>
      <c r="G647" s="3">
        <f t="shared" si="14"/>
        <v>672374.75234000001</v>
      </c>
      <c r="H647" s="3">
        <f t="shared" si="15"/>
        <v>0.48000000003958121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198114.49</v>
      </c>
      <c r="D648" s="2">
        <f>'PR-RAS'!E655</f>
        <v>401039.97</v>
      </c>
      <c r="E648" s="2">
        <v>0</v>
      </c>
      <c r="F648" s="2">
        <v>0</v>
      </c>
      <c r="G648" s="3">
        <f t="shared" si="14"/>
        <v>647125.79620999994</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223329.64</v>
      </c>
      <c r="D649" s="2">
        <f>'PR-RAS'!E656</f>
        <v>72409.070000000065</v>
      </c>
      <c r="E649" s="2">
        <v>0</v>
      </c>
      <c r="F649" s="2">
        <v>0</v>
      </c>
      <c r="G649" s="3">
        <f t="shared" si="14"/>
        <v>238559.76144000009</v>
      </c>
      <c r="H649" s="3">
        <f t="shared" si="15"/>
        <v>0.43000000005122274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14</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110.4</v>
      </c>
      <c r="D655" s="2">
        <f>'PR-RAS'!E662</f>
        <v>0</v>
      </c>
      <c r="E655" s="2">
        <v>0</v>
      </c>
      <c r="F655" s="2">
        <v>0</v>
      </c>
      <c r="G655" s="3">
        <f t="shared" si="14"/>
        <v>72.201600000000013</v>
      </c>
      <c r="H655" s="3">
        <f t="shared" si="15"/>
        <v>0.40000000000000568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3565.03</v>
      </c>
      <c r="E656" s="2">
        <v>0</v>
      </c>
      <c r="F656" s="2">
        <v>0</v>
      </c>
      <c r="G656" s="3">
        <f t="shared" ref="G656:G657" si="16">(B656/1000)*(C656*1+D656*2)</f>
        <v>4670.1893</v>
      </c>
      <c r="H656" s="3">
        <f t="shared" ref="H656:H657" si="17">ABS(C656-ROUND(C656,0))+ABS(D656-ROUND(D656,0))</f>
        <v>3.0000000000200089E-2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3638.01</v>
      </c>
      <c r="D657" s="2">
        <f>'PR-RAS'!E664</f>
        <v>2042.27</v>
      </c>
      <c r="E657" s="2">
        <v>0</v>
      </c>
      <c r="F657" s="2">
        <v>0</v>
      </c>
      <c r="G657" s="3">
        <f t="shared" si="16"/>
        <v>5065.9928</v>
      </c>
      <c r="H657" s="3">
        <f t="shared" si="17"/>
        <v>0.28000000000020009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113322.24000000001</v>
      </c>
      <c r="D662" s="2">
        <f>'PR-RAS'!E669</f>
        <v>21369</v>
      </c>
      <c r="E662" s="2">
        <v>0</v>
      </c>
      <c r="F662" s="2">
        <v>0</v>
      </c>
      <c r="G662" s="3">
        <f t="shared" si="14"/>
        <v>103155.81864</v>
      </c>
      <c r="H662" s="3">
        <f t="shared" si="15"/>
        <v>0.24000000000523869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24298.58</v>
      </c>
      <c r="D696" s="2">
        <f>'PR-RAS'!E703</f>
        <v>0</v>
      </c>
      <c r="E696" s="2">
        <v>0</v>
      </c>
      <c r="F696" s="2">
        <v>0</v>
      </c>
      <c r="G696" s="3">
        <f t="shared" si="14"/>
        <v>16887.5131</v>
      </c>
      <c r="H696" s="3">
        <f t="shared" si="15"/>
        <v>0.41999999999825377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1952.47</v>
      </c>
      <c r="D727" s="2">
        <f>'PR-RAS'!E734</f>
        <v>1684.98</v>
      </c>
      <c r="E727" s="2">
        <v>0</v>
      </c>
      <c r="F727" s="2">
        <v>0</v>
      </c>
      <c r="G727" s="3">
        <f t="shared" si="14"/>
        <v>3864.0841800000003</v>
      </c>
      <c r="H727" s="3">
        <f t="shared" si="15"/>
        <v>0.49000000000000909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907.75</v>
      </c>
      <c r="D731" s="2">
        <f>'PR-RAS'!E738</f>
        <v>842.08</v>
      </c>
      <c r="E731" s="2">
        <v>0</v>
      </c>
      <c r="F731" s="2">
        <v>0</v>
      </c>
      <c r="G731" s="3">
        <f t="shared" si="14"/>
        <v>1892.0942999999997</v>
      </c>
      <c r="H731" s="3">
        <f t="shared" si="15"/>
        <v>0.33000000000004093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470.34</v>
      </c>
      <c r="D734" s="2">
        <f>'PR-RAS'!E741</f>
        <v>470.34</v>
      </c>
      <c r="E734" s="2">
        <v>0</v>
      </c>
      <c r="F734" s="2">
        <v>0</v>
      </c>
      <c r="G734" s="3">
        <f t="shared" si="14"/>
        <v>1034.27766</v>
      </c>
      <c r="H734" s="3">
        <f t="shared" si="15"/>
        <v>0.67999999999994998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20</v>
      </c>
      <c r="D770" s="2">
        <f>'PR-RAS'!E777</f>
        <v>50</v>
      </c>
      <c r="E770" s="2">
        <v>0</v>
      </c>
      <c r="F770" s="2">
        <v>0</v>
      </c>
      <c r="G770" s="3">
        <f t="shared" si="14"/>
        <v>92.28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2236.21</v>
      </c>
      <c r="D774" s="2">
        <f>'PR-RAS'!E781</f>
        <v>0</v>
      </c>
      <c r="E774" s="2">
        <v>0</v>
      </c>
      <c r="F774" s="2">
        <v>0</v>
      </c>
      <c r="G774" s="3">
        <f t="shared" si="14"/>
        <v>1728.59033</v>
      </c>
      <c r="H774" s="3">
        <f t="shared" si="15"/>
        <v>0.21000000000003638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600</v>
      </c>
      <c r="D775" s="2">
        <f>'PR-RAS'!E782</f>
        <v>0</v>
      </c>
      <c r="E775" s="2">
        <v>0</v>
      </c>
      <c r="F775" s="2">
        <v>0</v>
      </c>
      <c r="G775" s="3">
        <f t="shared" si="14"/>
        <v>464.40000000000003</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2100</v>
      </c>
      <c r="D839" s="2">
        <f>'PR-RAS'!E846</f>
        <v>1200</v>
      </c>
      <c r="E839" s="2">
        <v>0</v>
      </c>
      <c r="F839" s="2">
        <v>0</v>
      </c>
      <c r="G839" s="3">
        <f t="shared" si="34"/>
        <v>3771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2200</v>
      </c>
      <c r="D841" s="2">
        <f>'PR-RAS'!E848</f>
        <v>600</v>
      </c>
      <c r="E841" s="2">
        <v>0</v>
      </c>
      <c r="F841" s="2">
        <v>0</v>
      </c>
      <c r="G841" s="3">
        <f t="shared" si="34"/>
        <v>2856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114.23</v>
      </c>
      <c r="D843" s="2">
        <f>'PR-RAS'!E850</f>
        <v>13104.35</v>
      </c>
      <c r="E843" s="2">
        <v>0</v>
      </c>
      <c r="F843" s="2">
        <v>0</v>
      </c>
      <c r="G843" s="3">
        <f t="shared" si="34"/>
        <v>22163.907059999998</v>
      </c>
      <c r="H843" s="3">
        <f t="shared" si="35"/>
        <v>0.58000000000036778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111261.08</v>
      </c>
      <c r="D1581" s="7"/>
      <c r="E1581" s="7">
        <v>0</v>
      </c>
      <c r="F1581" s="7">
        <v>0</v>
      </c>
      <c r="G1581" s="8">
        <f t="shared" ref="G1581:G1685" si="70">B1581/1000*C1581</f>
        <v>111.26108000000001</v>
      </c>
      <c r="H1581" s="8">
        <f t="shared" ref="H1581:H1685" si="71">ABS(C1581-ROUND(C1581,0))</f>
        <v>8.000000000174623E-2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265399.39</v>
      </c>
      <c r="D1582" s="2">
        <v>0</v>
      </c>
      <c r="E1582" s="2">
        <v>0</v>
      </c>
      <c r="F1582" s="2">
        <v>0</v>
      </c>
      <c r="G1582" s="3">
        <f t="shared" si="70"/>
        <v>530.79878000000008</v>
      </c>
      <c r="H1582" s="3">
        <f t="shared" si="71"/>
        <v>0.39000000001396984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168661.12</v>
      </c>
      <c r="D1584" s="2">
        <v>0</v>
      </c>
      <c r="E1584" s="2">
        <v>0</v>
      </c>
      <c r="F1584" s="2">
        <v>0</v>
      </c>
      <c r="G1584" s="3">
        <f t="shared" si="70"/>
        <v>674.64448000000004</v>
      </c>
      <c r="H1584" s="3">
        <f t="shared" si="71"/>
        <v>0.11999999999534339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73372.850000000006</v>
      </c>
      <c r="D1585" s="2">
        <v>0</v>
      </c>
      <c r="E1585" s="2">
        <v>0</v>
      </c>
      <c r="F1585" s="2">
        <v>0</v>
      </c>
      <c r="G1585" s="3">
        <f t="shared" si="70"/>
        <v>366.86425000000003</v>
      </c>
      <c r="H1585" s="3">
        <f t="shared" si="71"/>
        <v>0.14999999999417923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48700.85</v>
      </c>
      <c r="D1586" s="2">
        <v>0</v>
      </c>
      <c r="E1586" s="2">
        <v>0</v>
      </c>
      <c r="F1586" s="2">
        <v>0</v>
      </c>
      <c r="G1586" s="3">
        <f t="shared" si="70"/>
        <v>292.20510000000002</v>
      </c>
      <c r="H1586" s="3">
        <f t="shared" si="71"/>
        <v>0.15000000000145519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563.24</v>
      </c>
      <c r="D1587" s="2">
        <v>0</v>
      </c>
      <c r="E1587" s="2">
        <v>0</v>
      </c>
      <c r="F1587" s="2">
        <v>0</v>
      </c>
      <c r="G1587" s="3">
        <f t="shared" si="70"/>
        <v>3.9426800000000002</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50</v>
      </c>
      <c r="D1588" s="2">
        <v>0</v>
      </c>
      <c r="E1588" s="2">
        <v>0</v>
      </c>
      <c r="F1588" s="2">
        <v>0</v>
      </c>
      <c r="G1588" s="3">
        <f t="shared" si="70"/>
        <v>0.4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4647.3100000000004</v>
      </c>
      <c r="D1589" s="2">
        <v>0</v>
      </c>
      <c r="E1589" s="2">
        <v>0</v>
      </c>
      <c r="F1589" s="2">
        <v>0</v>
      </c>
      <c r="G1589" s="3">
        <f>B1589/1000*C1589</f>
        <v>41.825789999999998</v>
      </c>
      <c r="H1589" s="3">
        <f>ABS(C1589-ROUND(C1589,0))</f>
        <v>0.31000000000040018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14904.35</v>
      </c>
      <c r="D1590" s="2">
        <v>0</v>
      </c>
      <c r="E1590" s="2">
        <v>0</v>
      </c>
      <c r="F1590" s="2">
        <v>0</v>
      </c>
      <c r="G1590" s="3">
        <f t="shared" si="70"/>
        <v>149.04349999999999</v>
      </c>
      <c r="H1590" s="3">
        <f t="shared" si="71"/>
        <v>0.3500000000003638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26422.52</v>
      </c>
      <c r="D1591" s="2">
        <v>0</v>
      </c>
      <c r="E1591" s="2">
        <v>0</v>
      </c>
      <c r="F1591" s="2">
        <v>0</v>
      </c>
      <c r="G1591" s="3">
        <f t="shared" si="70"/>
        <v>290.64771999999999</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84290.18</v>
      </c>
      <c r="D1593" s="2">
        <v>0</v>
      </c>
      <c r="E1593" s="2">
        <v>0</v>
      </c>
      <c r="F1593" s="2">
        <v>0</v>
      </c>
      <c r="G1593" s="3">
        <f t="shared" si="70"/>
        <v>1095.7723399999998</v>
      </c>
      <c r="H1593" s="3">
        <f t="shared" si="71"/>
        <v>0.17999999999301508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12448.09</v>
      </c>
      <c r="D1600" s="2">
        <v>0</v>
      </c>
      <c r="E1600" s="2">
        <v>0</v>
      </c>
      <c r="F1600" s="2">
        <v>0</v>
      </c>
      <c r="G1600" s="3">
        <f>B1600/1000*C1600</f>
        <v>248.96180000000001</v>
      </c>
      <c r="H1600" s="3">
        <f>ABS(C1600-ROUND(C1600,0))</f>
        <v>9.0000000000145519E-2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295329.83999999997</v>
      </c>
      <c r="D1601" s="2">
        <v>0</v>
      </c>
      <c r="E1601" s="2">
        <v>0</v>
      </c>
      <c r="F1601" s="2">
        <v>0</v>
      </c>
      <c r="G1601" s="3">
        <f t="shared" si="70"/>
        <v>6201.9266399999997</v>
      </c>
      <c r="H1601" s="3">
        <f t="shared" si="71"/>
        <v>0.16000000003259629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178464.95999999996</v>
      </c>
      <c r="D1603" s="2">
        <v>0</v>
      </c>
      <c r="E1603" s="2">
        <v>0</v>
      </c>
      <c r="F1603" s="2">
        <v>0</v>
      </c>
      <c r="G1603" s="3">
        <f t="shared" si="70"/>
        <v>4104.6940799999993</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71729.899999999994</v>
      </c>
      <c r="D1604" s="2">
        <v>0</v>
      </c>
      <c r="E1604" s="2">
        <v>0</v>
      </c>
      <c r="F1604" s="2">
        <v>0</v>
      </c>
      <c r="G1604" s="3">
        <f t="shared" si="70"/>
        <v>1721.5175999999999</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59909.63</v>
      </c>
      <c r="D1605" s="2">
        <v>0</v>
      </c>
      <c r="E1605" s="2">
        <v>0</v>
      </c>
      <c r="F1605" s="2">
        <v>0</v>
      </c>
      <c r="G1605" s="3">
        <f t="shared" si="70"/>
        <v>1497.7407499999999</v>
      </c>
      <c r="H1605" s="3">
        <f t="shared" si="71"/>
        <v>0.37000000000261934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1449.27</v>
      </c>
      <c r="D1606" s="2">
        <v>0</v>
      </c>
      <c r="E1606" s="2">
        <v>0</v>
      </c>
      <c r="F1606" s="2">
        <v>0</v>
      </c>
      <c r="G1606" s="3">
        <f t="shared" si="70"/>
        <v>37.681019999999997</v>
      </c>
      <c r="H1606" s="3">
        <f t="shared" si="71"/>
        <v>0.26999999999998181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50</v>
      </c>
      <c r="D1607" s="2">
        <v>0</v>
      </c>
      <c r="E1607" s="2">
        <v>0</v>
      </c>
      <c r="F1607" s="2">
        <v>0</v>
      </c>
      <c r="G1607" s="3">
        <f t="shared" si="70"/>
        <v>1.35</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3995.11</v>
      </c>
      <c r="D1608" s="2">
        <v>0</v>
      </c>
      <c r="E1608" s="2">
        <v>0</v>
      </c>
      <c r="F1608" s="2">
        <v>0</v>
      </c>
      <c r="G1608" s="3">
        <f>B1608/1000*C1608</f>
        <v>111.86308000000001</v>
      </c>
      <c r="H1608" s="3">
        <f>ABS(C1608-ROUND(C1608,0))</f>
        <v>0.11000000000012733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14908.53</v>
      </c>
      <c r="D1609" s="2">
        <v>0</v>
      </c>
      <c r="E1609" s="2">
        <v>0</v>
      </c>
      <c r="F1609" s="2">
        <v>0</v>
      </c>
      <c r="G1609" s="3">
        <f t="shared" si="70"/>
        <v>432.34737000000007</v>
      </c>
      <c r="H1609" s="3">
        <f t="shared" si="71"/>
        <v>0.46999999999934516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26422.52</v>
      </c>
      <c r="D1610" s="2">
        <v>0</v>
      </c>
      <c r="E1610" s="2">
        <v>0</v>
      </c>
      <c r="F1610" s="2">
        <v>0</v>
      </c>
      <c r="G1610" s="3">
        <f t="shared" si="70"/>
        <v>792.67560000000003</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110828.54</v>
      </c>
      <c r="D1612" s="2">
        <v>0</v>
      </c>
      <c r="E1612" s="2">
        <v>0</v>
      </c>
      <c r="F1612" s="2">
        <v>0</v>
      </c>
      <c r="G1612" s="3">
        <f t="shared" si="70"/>
        <v>3546.5132799999997</v>
      </c>
      <c r="H1612" s="3">
        <f t="shared" si="71"/>
        <v>0.46000000000640284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6036.34</v>
      </c>
      <c r="D1619" s="2">
        <v>0</v>
      </c>
      <c r="E1619" s="2">
        <v>0</v>
      </c>
      <c r="F1619" s="2">
        <v>0</v>
      </c>
      <c r="G1619" s="3">
        <f>B1619/1000*C1619</f>
        <v>235.41726</v>
      </c>
      <c r="H1619" s="3">
        <f>ABS(C1619-ROUND(C1619,0))</f>
        <v>0.34000000000014552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81330.630000000063</v>
      </c>
      <c r="D1620" s="2">
        <v>0</v>
      </c>
      <c r="E1620" s="2">
        <v>0</v>
      </c>
      <c r="F1620" s="2">
        <v>0</v>
      </c>
      <c r="G1620" s="3">
        <f t="shared" si="70"/>
        <v>3253.2252000000026</v>
      </c>
      <c r="H1620" s="3">
        <f t="shared" si="71"/>
        <v>0.36999999993713573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70.45</v>
      </c>
      <c r="D1621" s="2">
        <v>0</v>
      </c>
      <c r="E1621" s="2">
        <v>0</v>
      </c>
      <c r="F1621" s="2">
        <v>0</v>
      </c>
      <c r="G1621" s="3">
        <f t="shared" si="70"/>
        <v>2.8884500000000002</v>
      </c>
      <c r="H1621" s="3">
        <f t="shared" si="71"/>
        <v>0.45000000000000284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70.45</v>
      </c>
      <c r="D1627" s="2">
        <v>0</v>
      </c>
      <c r="E1627" s="2">
        <v>0</v>
      </c>
      <c r="F1627" s="2">
        <v>0</v>
      </c>
      <c r="G1627" s="3">
        <f t="shared" si="70"/>
        <v>3.31115</v>
      </c>
      <c r="H1627" s="3">
        <f t="shared" si="71"/>
        <v>0.45000000000000284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70.45</v>
      </c>
      <c r="D1633" s="2">
        <v>0</v>
      </c>
      <c r="E1633" s="2">
        <v>0</v>
      </c>
      <c r="F1633" s="2">
        <v>0</v>
      </c>
      <c r="G1633" s="3">
        <f t="shared" si="70"/>
        <v>3.7338499999999999</v>
      </c>
      <c r="H1633" s="3">
        <f t="shared" si="71"/>
        <v>0.45000000000000284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70.45</v>
      </c>
      <c r="D1634" s="2">
        <v>0</v>
      </c>
      <c r="E1634" s="2">
        <v>0</v>
      </c>
      <c r="F1634" s="2">
        <v>0</v>
      </c>
      <c r="G1634" s="3">
        <f t="shared" si="70"/>
        <v>3.8043</v>
      </c>
      <c r="H1634" s="3">
        <f t="shared" si="71"/>
        <v>0.45000000000000284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81260.179999999993</v>
      </c>
      <c r="D1680" s="2">
        <v>0</v>
      </c>
      <c r="E1680" s="2">
        <v>0</v>
      </c>
      <c r="F1680" s="2">
        <v>0</v>
      </c>
      <c r="G1680" s="3">
        <f t="shared" si="70"/>
        <v>8126.018</v>
      </c>
      <c r="H1680" s="3">
        <f t="shared" si="71"/>
        <v>0.17999999999301508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43889.99</v>
      </c>
      <c r="D1682" s="2">
        <v>0</v>
      </c>
      <c r="E1682" s="2">
        <v>0</v>
      </c>
      <c r="F1682" s="2">
        <v>0</v>
      </c>
      <c r="G1682" s="3">
        <f t="shared" si="70"/>
        <v>4476.7789799999991</v>
      </c>
      <c r="H1682" s="3">
        <f t="shared" si="71"/>
        <v>1.0000000002037268E-2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28718.44</v>
      </c>
      <c r="D1683" s="2">
        <v>0</v>
      </c>
      <c r="E1683" s="2">
        <v>0</v>
      </c>
      <c r="F1683" s="2">
        <v>0</v>
      </c>
      <c r="G1683" s="3">
        <f t="shared" si="70"/>
        <v>2957.9993199999999</v>
      </c>
      <c r="H1683" s="3">
        <f t="shared" si="71"/>
        <v>0.43999999999869033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8651.75</v>
      </c>
      <c r="D1685" s="14">
        <v>0</v>
      </c>
      <c r="E1685" s="14">
        <v>0</v>
      </c>
      <c r="F1685" s="14">
        <v>0</v>
      </c>
      <c r="G1685" s="15">
        <f t="shared" si="70"/>
        <v>908.43374999999992</v>
      </c>
      <c r="H1685" s="15">
        <f t="shared" si="71"/>
        <v>0.25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27861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294710.06</v>
      </c>
      <c r="I17" s="275">
        <f>'PR-RAS'!E6</f>
        <v>334184.43999999994</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183583.45</v>
      </c>
      <c r="I18" s="275">
        <f>'PR-RAS'!E152</f>
        <v>245873.45</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181648.25</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4690.1800000000512</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111261.08</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81330.630000000063</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70.45</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81260.179999999993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zoomScaleNormal="100" workbookViewId="0">
      <selection activeCell="E664" sqref="E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294710.06</v>
      </c>
      <c r="E6" s="60">
        <f>E7+E43+E49+E82+E106+E125+E134+E140</f>
        <v>334184.43999999994</v>
      </c>
      <c r="F6" s="45">
        <f t="shared" ref="F6:F132" si="0">IF(D6&lt;&gt;0,IF(E6/D6&gt;=100,"&gt;&gt;100",E6/D6*100),"-")</f>
        <v>113.39431032656297</v>
      </c>
    </row>
    <row r="7" spans="1:24" ht="12.75" customHeight="1" x14ac:dyDescent="0.2">
      <c r="A7" s="63">
        <v>61</v>
      </c>
      <c r="B7" s="220" t="s">
        <v>17</v>
      </c>
      <c r="C7" s="247" t="s">
        <v>18</v>
      </c>
      <c r="D7" s="60">
        <f>D8+D17+D23+D29+D36+D39</f>
        <v>112704.56</v>
      </c>
      <c r="E7" s="60">
        <f>E8+E17+E23+E29+E36+E39</f>
        <v>129171.77999999998</v>
      </c>
      <c r="F7" s="45">
        <f t="shared" si="0"/>
        <v>114.61096161504022</v>
      </c>
    </row>
    <row r="8" spans="1:24" ht="12.75" customHeight="1" x14ac:dyDescent="0.2">
      <c r="A8" s="63">
        <v>611</v>
      </c>
      <c r="B8" s="220" t="s">
        <v>19</v>
      </c>
      <c r="C8" s="247" t="s">
        <v>20</v>
      </c>
      <c r="D8" s="60">
        <f>SUM(D9:D14)-D15-D16</f>
        <v>107991.93</v>
      </c>
      <c r="E8" s="60">
        <f>SUM(E9:E14)-E15-E16</f>
        <v>122490.99999999999</v>
      </c>
      <c r="F8" s="45">
        <f t="shared" si="0"/>
        <v>113.4260680404545</v>
      </c>
    </row>
    <row r="9" spans="1:24" ht="12.75" customHeight="1" x14ac:dyDescent="0.2">
      <c r="A9" s="63">
        <v>6111</v>
      </c>
      <c r="B9" s="65" t="s">
        <v>21</v>
      </c>
      <c r="C9" s="247" t="s">
        <v>22</v>
      </c>
      <c r="D9" s="194">
        <v>88376.52</v>
      </c>
      <c r="E9" s="194">
        <v>103447.03</v>
      </c>
      <c r="F9" s="45">
        <f t="shared" si="0"/>
        <v>117.05261759571432</v>
      </c>
    </row>
    <row r="10" spans="1:24" ht="12.75" customHeight="1" x14ac:dyDescent="0.2">
      <c r="A10" s="63">
        <v>6112</v>
      </c>
      <c r="B10" s="65" t="s">
        <v>23</v>
      </c>
      <c r="C10" s="247" t="s">
        <v>24</v>
      </c>
      <c r="D10" s="194">
        <v>8523.43</v>
      </c>
      <c r="E10" s="194">
        <v>7427.14</v>
      </c>
      <c r="F10" s="45">
        <f t="shared" si="0"/>
        <v>87.137924520996833</v>
      </c>
    </row>
    <row r="11" spans="1:24" ht="12.75" customHeight="1" x14ac:dyDescent="0.2">
      <c r="A11" s="63">
        <v>6113</v>
      </c>
      <c r="B11" s="65" t="s">
        <v>25</v>
      </c>
      <c r="C11" s="247" t="s">
        <v>26</v>
      </c>
      <c r="D11" s="194">
        <v>3654.26</v>
      </c>
      <c r="E11" s="194">
        <v>3682.04</v>
      </c>
      <c r="F11" s="45">
        <f t="shared" si="0"/>
        <v>100.76020863321165</v>
      </c>
    </row>
    <row r="12" spans="1:24" ht="12.75" customHeight="1" x14ac:dyDescent="0.2">
      <c r="A12" s="63">
        <v>6114</v>
      </c>
      <c r="B12" s="65" t="s">
        <v>27</v>
      </c>
      <c r="C12" s="247" t="s">
        <v>28</v>
      </c>
      <c r="D12" s="194">
        <v>269.93</v>
      </c>
      <c r="E12" s="194">
        <v>309.79000000000002</v>
      </c>
      <c r="F12" s="45">
        <f t="shared" si="0"/>
        <v>114.76679139036048</v>
      </c>
    </row>
    <row r="13" spans="1:24" ht="12.75" customHeight="1" x14ac:dyDescent="0.2">
      <c r="A13" s="63">
        <v>6115</v>
      </c>
      <c r="B13" s="65" t="s">
        <v>29</v>
      </c>
      <c r="C13" s="247" t="s">
        <v>30</v>
      </c>
      <c r="D13" s="194">
        <v>7167.79</v>
      </c>
      <c r="E13" s="194">
        <v>7727.67</v>
      </c>
      <c r="F13" s="45">
        <f t="shared" si="0"/>
        <v>107.81105473235127</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102.67</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3748.4100000000003</v>
      </c>
      <c r="E23" s="60">
        <f t="shared" si="2"/>
        <v>5607.3</v>
      </c>
      <c r="F23" s="45">
        <f t="shared" si="0"/>
        <v>149.59142676494832</v>
      </c>
    </row>
    <row r="24" spans="1:6" ht="12.75" customHeight="1" x14ac:dyDescent="0.2">
      <c r="A24" s="63">
        <v>6131</v>
      </c>
      <c r="B24" s="65" t="s">
        <v>51</v>
      </c>
      <c r="C24" s="247" t="s">
        <v>52</v>
      </c>
      <c r="D24" s="194">
        <v>110.4</v>
      </c>
      <c r="E24" s="194">
        <v>3565.03</v>
      </c>
      <c r="F24" s="45">
        <f t="shared" si="0"/>
        <v>3229.1938405797105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3638.01</v>
      </c>
      <c r="E27" s="194">
        <v>2042.27</v>
      </c>
      <c r="F27" s="45">
        <f t="shared" si="0"/>
        <v>56.137008969189196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964.22</v>
      </c>
      <c r="E29" s="60">
        <f>SUM(E30:E35)</f>
        <v>1073.48</v>
      </c>
      <c r="F29" s="45">
        <f t="shared" si="0"/>
        <v>111.33143888324241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964.22</v>
      </c>
      <c r="E31" s="194">
        <v>1073.48</v>
      </c>
      <c r="F31" s="45">
        <f t="shared" si="0"/>
        <v>111.33143888324241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137620.82</v>
      </c>
      <c r="E49" s="60">
        <f>E50+E53+E58+E61+E64+E68+E71+E74+E77</f>
        <v>113468.13</v>
      </c>
      <c r="F49" s="45">
        <f t="shared" si="0"/>
        <v>82.44982844892219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113322.24000000001</v>
      </c>
      <c r="E58" s="60">
        <f t="shared" si="9"/>
        <v>21369</v>
      </c>
      <c r="F58" s="45">
        <f t="shared" si="0"/>
        <v>18.856845752431294</v>
      </c>
    </row>
    <row r="59" spans="1:6" ht="24" x14ac:dyDescent="0.2">
      <c r="A59" s="63">
        <v>6331</v>
      </c>
      <c r="B59" s="65" t="s">
        <v>121</v>
      </c>
      <c r="C59" s="247" t="s">
        <v>122</v>
      </c>
      <c r="D59" s="194">
        <v>113322.24000000001</v>
      </c>
      <c r="E59" s="194">
        <v>21369</v>
      </c>
      <c r="F59" s="45">
        <f t="shared" si="0"/>
        <v>18.856845752431294</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92099.13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92099.13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24298.58</v>
      </c>
      <c r="E74" s="60">
        <f t="shared" si="13"/>
        <v>0</v>
      </c>
      <c r="F74" s="45">
        <f t="shared" si="0"/>
        <v>0</v>
      </c>
    </row>
    <row r="75" spans="1:6" ht="12.75" customHeight="1" x14ac:dyDescent="0.2">
      <c r="A75" s="63" t="s">
        <v>153</v>
      </c>
      <c r="B75" s="65" t="s">
        <v>154</v>
      </c>
      <c r="C75" s="247" t="s">
        <v>153</v>
      </c>
      <c r="D75" s="194">
        <v>24298.58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36561.920000000006</v>
      </c>
      <c r="E82" s="60">
        <f t="shared" si="15"/>
        <v>29458.93</v>
      </c>
      <c r="F82" s="45">
        <f t="shared" si="0"/>
        <v>80.572710623512094</v>
      </c>
    </row>
    <row r="83" spans="1:6" ht="12.75" customHeight="1" x14ac:dyDescent="0.2">
      <c r="A83" s="63">
        <v>641</v>
      </c>
      <c r="B83" s="64" t="s">
        <v>169</v>
      </c>
      <c r="C83" s="247" t="s">
        <v>170</v>
      </c>
      <c r="D83" s="60">
        <f t="shared" ref="D83:E83" si="16">SUM(D84:D90)</f>
        <v>14.22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14.22</v>
      </c>
      <c r="E90" s="194"/>
      <c r="F90" s="45">
        <f t="shared" si="0"/>
        <v>0</v>
      </c>
    </row>
    <row r="91" spans="1:6" ht="12.75" customHeight="1" x14ac:dyDescent="0.2">
      <c r="A91" s="63">
        <v>642</v>
      </c>
      <c r="B91" s="64" t="s">
        <v>185</v>
      </c>
      <c r="C91" s="247" t="s">
        <v>186</v>
      </c>
      <c r="D91" s="60">
        <f t="shared" ref="D91:E91" si="17">SUM(D92:D97)</f>
        <v>36547.700000000004</v>
      </c>
      <c r="E91" s="60">
        <f t="shared" si="17"/>
        <v>29458.93</v>
      </c>
      <c r="F91" s="45">
        <f t="shared" si="0"/>
        <v>80.604059899802166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2644.33</v>
      </c>
      <c r="E93" s="194">
        <v>5588.63</v>
      </c>
      <c r="F93" s="45">
        <f t="shared" si="0"/>
        <v>211.34389429458503</v>
      </c>
    </row>
    <row r="94" spans="1:6" ht="12.75" customHeight="1" x14ac:dyDescent="0.2">
      <c r="A94" s="63">
        <v>6423</v>
      </c>
      <c r="B94" s="64" t="s">
        <v>191</v>
      </c>
      <c r="C94" s="247" t="s">
        <v>192</v>
      </c>
      <c r="D94" s="194">
        <v>33903.370000000003</v>
      </c>
      <c r="E94" s="194">
        <v>23870.3</v>
      </c>
      <c r="F94" s="45">
        <f t="shared" si="0"/>
        <v>70.406865158242368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7784.9400000000005</v>
      </c>
      <c r="E106" s="60">
        <f>E107+E112+E120+E124</f>
        <v>62078.99</v>
      </c>
      <c r="F106" s="45">
        <f t="shared" si="0"/>
        <v>797.42412915192654</v>
      </c>
    </row>
    <row r="107" spans="1:6" ht="12.75" customHeight="1" x14ac:dyDescent="0.2">
      <c r="A107" s="63">
        <v>651</v>
      </c>
      <c r="B107" s="64" t="s">
        <v>217</v>
      </c>
      <c r="C107" s="247" t="s">
        <v>218</v>
      </c>
      <c r="D107" s="60">
        <f t="shared" ref="D107:E107" si="19">SUM(D108:D111)</f>
        <v>5209.3600000000006</v>
      </c>
      <c r="E107" s="60">
        <f t="shared" si="19"/>
        <v>7108.76</v>
      </c>
      <c r="F107" s="45">
        <f t="shared" si="0"/>
        <v>136.46129274997313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86.26</v>
      </c>
      <c r="E109" s="194">
        <v>245.47</v>
      </c>
      <c r="F109" s="45">
        <f t="shared" si="0"/>
        <v>284.56990493855784</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5123.1000000000004</v>
      </c>
      <c r="E111" s="194">
        <v>6863.29</v>
      </c>
      <c r="F111" s="45">
        <f t="shared" si="0"/>
        <v>133.96751966582733</v>
      </c>
    </row>
    <row r="112" spans="1:6" ht="12.75" customHeight="1" x14ac:dyDescent="0.2">
      <c r="A112" s="63">
        <v>652</v>
      </c>
      <c r="B112" s="64" t="s">
        <v>227</v>
      </c>
      <c r="C112" s="247" t="s">
        <v>228</v>
      </c>
      <c r="D112" s="60">
        <f t="shared" ref="D112:E112" si="20">SUM(D113:D119)</f>
        <v>2172.83</v>
      </c>
      <c r="E112" s="60">
        <f t="shared" si="20"/>
        <v>54595.28</v>
      </c>
      <c r="F112" s="45">
        <f t="shared" si="0"/>
        <v>2512.6346745948831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2065.04</v>
      </c>
      <c r="E115" s="194">
        <v>54595.28</v>
      </c>
      <c r="F115" s="45">
        <f t="shared" si="0"/>
        <v>2643.7880137915004</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107.79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402.75</v>
      </c>
      <c r="E120" s="60">
        <f t="shared" si="21"/>
        <v>374.95</v>
      </c>
      <c r="F120" s="45">
        <f t="shared" si="0"/>
        <v>93.097454996896332</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402.75</v>
      </c>
      <c r="E122" s="194">
        <v>374.95</v>
      </c>
      <c r="F122" s="45">
        <f t="shared" si="0"/>
        <v>93.097454996896332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37.82</v>
      </c>
      <c r="E125" s="60">
        <f t="shared" si="22"/>
        <v>6.61</v>
      </c>
      <c r="F125" s="45">
        <f t="shared" si="0"/>
        <v>17.477525118984666</v>
      </c>
    </row>
    <row r="126" spans="1:6" ht="12.75" customHeight="1" x14ac:dyDescent="0.2">
      <c r="A126" s="63">
        <v>661</v>
      </c>
      <c r="B126" s="65" t="s">
        <v>255</v>
      </c>
      <c r="C126" s="247" t="s">
        <v>256</v>
      </c>
      <c r="D126" s="60">
        <f t="shared" ref="D126:E126" si="23">SUM(D127:D128)</f>
        <v>37.82</v>
      </c>
      <c r="E126" s="60">
        <f t="shared" si="23"/>
        <v>6.61</v>
      </c>
      <c r="F126" s="45">
        <f t="shared" si="0"/>
        <v>17.477525118984666</v>
      </c>
    </row>
    <row r="127" spans="1:6" ht="12.75" customHeight="1" x14ac:dyDescent="0.2">
      <c r="A127" s="63">
        <v>6614</v>
      </c>
      <c r="B127" s="65" t="s">
        <v>257</v>
      </c>
      <c r="C127" s="247" t="s">
        <v>258</v>
      </c>
      <c r="D127" s="194">
        <v>37.82</v>
      </c>
      <c r="E127" s="194">
        <v>6.61</v>
      </c>
      <c r="F127" s="45">
        <f t="shared" si="0"/>
        <v>17.477525118984666</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183583.45</v>
      </c>
      <c r="E152" s="60">
        <f>E153+E164+E202+E221+E230+E262+E273</f>
        <v>245873.45</v>
      </c>
      <c r="F152" s="45">
        <f t="shared" si="26"/>
        <v>133.93007376209565</v>
      </c>
    </row>
    <row r="153" spans="1:6" ht="12.75" customHeight="1" x14ac:dyDescent="0.2">
      <c r="A153" s="63">
        <v>31</v>
      </c>
      <c r="B153" s="64" t="s">
        <v>308</v>
      </c>
      <c r="C153" s="247" t="s">
        <v>309</v>
      </c>
      <c r="D153" s="60">
        <f t="shared" ref="D153:E153" si="30">D154+D159+D160</f>
        <v>67555.69</v>
      </c>
      <c r="E153" s="60">
        <f t="shared" si="30"/>
        <v>72949.790000000008</v>
      </c>
      <c r="F153" s="45">
        <f t="shared" si="26"/>
        <v>107.98467160945289</v>
      </c>
    </row>
    <row r="154" spans="1:6" ht="12.75" customHeight="1" x14ac:dyDescent="0.2">
      <c r="A154" s="63">
        <v>311</v>
      </c>
      <c r="B154" s="64" t="s">
        <v>310</v>
      </c>
      <c r="C154" s="247" t="s">
        <v>311</v>
      </c>
      <c r="D154" s="60">
        <f t="shared" ref="D154:E154" si="31">SUM(D155:D158)</f>
        <v>57987.71</v>
      </c>
      <c r="E154" s="60">
        <f t="shared" si="31"/>
        <v>62277.9</v>
      </c>
      <c r="F154" s="45">
        <f t="shared" si="26"/>
        <v>107.39844701575558</v>
      </c>
    </row>
    <row r="155" spans="1:6" ht="12.75" customHeight="1" x14ac:dyDescent="0.2">
      <c r="A155" s="63">
        <v>3111</v>
      </c>
      <c r="B155" s="64" t="s">
        <v>312</v>
      </c>
      <c r="C155" s="247" t="s">
        <v>313</v>
      </c>
      <c r="D155" s="194">
        <v>57987.71</v>
      </c>
      <c r="E155" s="194">
        <v>62277.9</v>
      </c>
      <c r="F155" s="45">
        <f t="shared" si="26"/>
        <v>107.39844701575558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9567.98</v>
      </c>
      <c r="E160" s="60">
        <f t="shared" si="32"/>
        <v>10671.89</v>
      </c>
      <c r="F160" s="45">
        <f t="shared" si="26"/>
        <v>111.53754501995196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9567.98</v>
      </c>
      <c r="E162" s="194">
        <v>10671.89</v>
      </c>
      <c r="F162" s="45">
        <f t="shared" si="26"/>
        <v>111.53754501995196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39583.019999999997</v>
      </c>
      <c r="E164" s="60">
        <f>E165+E170+E178+E188+E189+E194</f>
        <v>48923.649999999994</v>
      </c>
      <c r="F164" s="45">
        <f t="shared" si="26"/>
        <v>123.59756784601072</v>
      </c>
    </row>
    <row r="165" spans="1:6" ht="12.75" customHeight="1" x14ac:dyDescent="0.2">
      <c r="A165" s="63">
        <v>321</v>
      </c>
      <c r="B165" s="64" t="s">
        <v>332</v>
      </c>
      <c r="C165" s="247" t="s">
        <v>333</v>
      </c>
      <c r="D165" s="60">
        <f t="shared" ref="D165:E165" si="33">SUM(D166:D169)</f>
        <v>2141.4700000000003</v>
      </c>
      <c r="E165" s="60">
        <f t="shared" si="33"/>
        <v>2510.23</v>
      </c>
      <c r="F165" s="45">
        <f t="shared" si="26"/>
        <v>117.21994704572091</v>
      </c>
    </row>
    <row r="166" spans="1:6" ht="12.75" customHeight="1" x14ac:dyDescent="0.2">
      <c r="A166" s="63">
        <v>3211</v>
      </c>
      <c r="B166" s="64" t="s">
        <v>334</v>
      </c>
      <c r="C166" s="247" t="s">
        <v>335</v>
      </c>
      <c r="D166" s="194">
        <v>0</v>
      </c>
      <c r="E166" s="194">
        <v>169</v>
      </c>
      <c r="F166" s="45" t="str">
        <f t="shared" si="26"/>
        <v>-</v>
      </c>
    </row>
    <row r="167" spans="1:6" ht="12.75" customHeight="1" x14ac:dyDescent="0.2">
      <c r="A167" s="63">
        <v>3212</v>
      </c>
      <c r="B167" s="64" t="s">
        <v>336</v>
      </c>
      <c r="C167" s="247" t="s">
        <v>337</v>
      </c>
      <c r="D167" s="194">
        <v>1952.47</v>
      </c>
      <c r="E167" s="194">
        <v>1684.98</v>
      </c>
      <c r="F167" s="45">
        <f t="shared" si="26"/>
        <v>86.299917540346328</v>
      </c>
    </row>
    <row r="168" spans="1:6" ht="12.75" customHeight="1" x14ac:dyDescent="0.2">
      <c r="A168" s="63">
        <v>3213</v>
      </c>
      <c r="B168" s="64" t="s">
        <v>338</v>
      </c>
      <c r="C168" s="247" t="s">
        <v>339</v>
      </c>
      <c r="D168" s="194">
        <v>0</v>
      </c>
      <c r="E168" s="194">
        <v>656.25</v>
      </c>
      <c r="F168" s="45" t="str">
        <f t="shared" si="26"/>
        <v>-</v>
      </c>
    </row>
    <row r="169" spans="1:6" ht="12.75" customHeight="1" x14ac:dyDescent="0.2">
      <c r="A169" s="63">
        <v>3214</v>
      </c>
      <c r="B169" s="64" t="s">
        <v>340</v>
      </c>
      <c r="C169" s="247" t="s">
        <v>341</v>
      </c>
      <c r="D169" s="194">
        <v>189</v>
      </c>
      <c r="E169" s="194"/>
      <c r="F169" s="45">
        <f t="shared" si="26"/>
        <v>0</v>
      </c>
    </row>
    <row r="170" spans="1:6" ht="12.75" customHeight="1" x14ac:dyDescent="0.2">
      <c r="A170" s="63">
        <v>322</v>
      </c>
      <c r="B170" s="64" t="s">
        <v>342</v>
      </c>
      <c r="C170" s="247" t="s">
        <v>343</v>
      </c>
      <c r="D170" s="60">
        <f t="shared" ref="D170:E170" si="34">SUM(D171:D177)</f>
        <v>16889.509999999998</v>
      </c>
      <c r="E170" s="60">
        <f t="shared" si="34"/>
        <v>11151.949999999999</v>
      </c>
      <c r="F170" s="45">
        <f t="shared" si="26"/>
        <v>66.028854596728976</v>
      </c>
    </row>
    <row r="171" spans="1:6" ht="12.75" customHeight="1" x14ac:dyDescent="0.2">
      <c r="A171" s="63">
        <v>3221</v>
      </c>
      <c r="B171" s="64" t="s">
        <v>344</v>
      </c>
      <c r="C171" s="247" t="s">
        <v>345</v>
      </c>
      <c r="D171" s="194">
        <v>612.84</v>
      </c>
      <c r="E171" s="194">
        <v>580.64</v>
      </c>
      <c r="F171" s="45">
        <f t="shared" si="26"/>
        <v>94.74577377455779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8069.51</v>
      </c>
      <c r="E173" s="194">
        <v>9020.9500000000007</v>
      </c>
      <c r="F173" s="45">
        <f t="shared" si="26"/>
        <v>111.79055481683523</v>
      </c>
    </row>
    <row r="174" spans="1:6" ht="12.75" customHeight="1" x14ac:dyDescent="0.2">
      <c r="A174" s="63">
        <v>3224</v>
      </c>
      <c r="B174" s="65" t="s">
        <v>350</v>
      </c>
      <c r="C174" s="247" t="s">
        <v>351</v>
      </c>
      <c r="D174" s="194">
        <v>4994.75</v>
      </c>
      <c r="E174" s="194">
        <v>1420.23</v>
      </c>
      <c r="F174" s="45">
        <f t="shared" si="26"/>
        <v>28.434456178987936</v>
      </c>
    </row>
    <row r="175" spans="1:6" ht="12.75" customHeight="1" x14ac:dyDescent="0.2">
      <c r="A175" s="63">
        <v>3225</v>
      </c>
      <c r="B175" s="65" t="s">
        <v>352</v>
      </c>
      <c r="C175" s="247" t="s">
        <v>353</v>
      </c>
      <c r="D175" s="194">
        <v>3169.11</v>
      </c>
      <c r="E175" s="194">
        <v>105.38</v>
      </c>
      <c r="F175" s="45">
        <f t="shared" si="26"/>
        <v>3.3252238010040673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43.3</v>
      </c>
      <c r="E177" s="194">
        <v>24.75</v>
      </c>
      <c r="F177" s="45">
        <f t="shared" si="26"/>
        <v>57.159353348729795</v>
      </c>
    </row>
    <row r="178" spans="1:6" ht="12.75" customHeight="1" x14ac:dyDescent="0.2">
      <c r="A178" s="63">
        <v>323</v>
      </c>
      <c r="B178" s="65" t="s">
        <v>358</v>
      </c>
      <c r="C178" s="247" t="s">
        <v>359</v>
      </c>
      <c r="D178" s="60">
        <f t="shared" ref="D178:E178" si="35">SUM(D179:D187)</f>
        <v>14495.619999999999</v>
      </c>
      <c r="E178" s="60">
        <f t="shared" si="35"/>
        <v>26721.420000000002</v>
      </c>
      <c r="F178" s="45">
        <f t="shared" si="26"/>
        <v>184.34133896997855</v>
      </c>
    </row>
    <row r="179" spans="1:6" ht="12.75" customHeight="1" x14ac:dyDescent="0.2">
      <c r="A179" s="63">
        <v>3231</v>
      </c>
      <c r="B179" s="65" t="s">
        <v>360</v>
      </c>
      <c r="C179" s="247" t="s">
        <v>361</v>
      </c>
      <c r="D179" s="194">
        <v>1092.02</v>
      </c>
      <c r="E179" s="194">
        <v>1215.6199999999999</v>
      </c>
      <c r="F179" s="45">
        <f t="shared" si="26"/>
        <v>111.31847402062232</v>
      </c>
    </row>
    <row r="180" spans="1:6" ht="12.75" customHeight="1" x14ac:dyDescent="0.2">
      <c r="A180" s="63">
        <v>3232</v>
      </c>
      <c r="B180" s="65" t="s">
        <v>362</v>
      </c>
      <c r="C180" s="247" t="s">
        <v>363</v>
      </c>
      <c r="D180" s="194">
        <v>2427.42</v>
      </c>
      <c r="E180" s="194">
        <v>13236.61</v>
      </c>
      <c r="F180" s="45">
        <f t="shared" si="26"/>
        <v>545.29541653277965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3651.01</v>
      </c>
      <c r="E182" s="194">
        <v>3560.54</v>
      </c>
      <c r="F182" s="45">
        <f t="shared" si="26"/>
        <v>97.522055540795549</v>
      </c>
    </row>
    <row r="183" spans="1:6" ht="12.75" customHeight="1" x14ac:dyDescent="0.2">
      <c r="A183" s="63">
        <v>3235</v>
      </c>
      <c r="B183" s="64" t="s">
        <v>368</v>
      </c>
      <c r="C183" s="247" t="s">
        <v>369</v>
      </c>
      <c r="D183" s="194">
        <v>145.11000000000001</v>
      </c>
      <c r="E183" s="194">
        <v>296.14</v>
      </c>
      <c r="F183" s="45">
        <f t="shared" si="26"/>
        <v>204.07966370339739</v>
      </c>
    </row>
    <row r="184" spans="1:6" ht="12.75" customHeight="1" x14ac:dyDescent="0.2">
      <c r="A184" s="63">
        <v>3236</v>
      </c>
      <c r="B184" s="64" t="s">
        <v>370</v>
      </c>
      <c r="C184" s="247" t="s">
        <v>371</v>
      </c>
      <c r="D184" s="194">
        <v>1551.33</v>
      </c>
      <c r="E184" s="194">
        <v>2359.38</v>
      </c>
      <c r="F184" s="45">
        <f t="shared" si="26"/>
        <v>152.08756357448127</v>
      </c>
    </row>
    <row r="185" spans="1:6" ht="12.75" customHeight="1" x14ac:dyDescent="0.2">
      <c r="A185" s="63">
        <v>3237</v>
      </c>
      <c r="B185" s="64" t="s">
        <v>372</v>
      </c>
      <c r="C185" s="247" t="s">
        <v>373</v>
      </c>
      <c r="D185" s="194">
        <v>1654.3</v>
      </c>
      <c r="E185" s="194">
        <v>2188.63</v>
      </c>
      <c r="F185" s="45">
        <f t="shared" si="26"/>
        <v>132.29946200810014</v>
      </c>
    </row>
    <row r="186" spans="1:6" ht="12.75" customHeight="1" x14ac:dyDescent="0.2">
      <c r="A186" s="63">
        <v>3238</v>
      </c>
      <c r="B186" s="64" t="s">
        <v>374</v>
      </c>
      <c r="C186" s="247" t="s">
        <v>375</v>
      </c>
      <c r="D186" s="194">
        <v>2798.48</v>
      </c>
      <c r="E186" s="194">
        <v>2605.39</v>
      </c>
      <c r="F186" s="45">
        <f t="shared" si="26"/>
        <v>93.100182956462078</v>
      </c>
    </row>
    <row r="187" spans="1:6" ht="12.75" customHeight="1" x14ac:dyDescent="0.2">
      <c r="A187" s="63">
        <v>3239</v>
      </c>
      <c r="B187" s="64" t="s">
        <v>376</v>
      </c>
      <c r="C187" s="247" t="s">
        <v>377</v>
      </c>
      <c r="D187" s="194">
        <v>1175.95</v>
      </c>
      <c r="E187" s="194">
        <v>1259.1099999999999</v>
      </c>
      <c r="F187" s="45">
        <f t="shared" si="26"/>
        <v>107.07172924018877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6056.4199999999992</v>
      </c>
      <c r="E194" s="60">
        <f t="shared" si="36"/>
        <v>8540.0499999999993</v>
      </c>
      <c r="F194" s="45">
        <f t="shared" si="26"/>
        <v>141.00821937712377</v>
      </c>
    </row>
    <row r="195" spans="1:6" ht="12.75" customHeight="1" x14ac:dyDescent="0.2">
      <c r="A195" s="63">
        <v>3291</v>
      </c>
      <c r="B195" s="183" t="s">
        <v>392</v>
      </c>
      <c r="C195" s="247" t="s">
        <v>393</v>
      </c>
      <c r="D195" s="194">
        <v>470.34</v>
      </c>
      <c r="E195" s="194">
        <v>470.34</v>
      </c>
      <c r="F195" s="45">
        <f t="shared" si="26"/>
        <v>100</v>
      </c>
    </row>
    <row r="196" spans="1:6" ht="12.75" customHeight="1" x14ac:dyDescent="0.2">
      <c r="A196" s="63">
        <v>3292</v>
      </c>
      <c r="B196" s="64" t="s">
        <v>394</v>
      </c>
      <c r="C196" s="247" t="s">
        <v>395</v>
      </c>
      <c r="D196" s="194">
        <v>2271.96</v>
      </c>
      <c r="E196" s="194">
        <v>2530.4</v>
      </c>
      <c r="F196" s="45">
        <f t="shared" si="26"/>
        <v>111.37520026761034</v>
      </c>
    </row>
    <row r="197" spans="1:6" ht="12.75" customHeight="1" x14ac:dyDescent="0.2">
      <c r="A197" s="63">
        <v>3293</v>
      </c>
      <c r="B197" s="64" t="s">
        <v>396</v>
      </c>
      <c r="C197" s="247" t="s">
        <v>397</v>
      </c>
      <c r="D197" s="194">
        <v>390.16</v>
      </c>
      <c r="E197" s="194">
        <v>268.51</v>
      </c>
      <c r="F197" s="45">
        <f t="shared" si="26"/>
        <v>68.820483904039364</v>
      </c>
    </row>
    <row r="198" spans="1:6" ht="12.75" customHeight="1" x14ac:dyDescent="0.2">
      <c r="A198" s="63">
        <v>3294</v>
      </c>
      <c r="B198" s="64" t="s">
        <v>398</v>
      </c>
      <c r="C198" s="247" t="s">
        <v>399</v>
      </c>
      <c r="D198" s="194">
        <v>2516.02</v>
      </c>
      <c r="E198" s="194">
        <v>3843.48</v>
      </c>
      <c r="F198" s="45">
        <f t="shared" si="26"/>
        <v>152.76031192120888</v>
      </c>
    </row>
    <row r="199" spans="1:6" ht="12.75" customHeight="1" x14ac:dyDescent="0.2">
      <c r="A199" s="63">
        <v>3295</v>
      </c>
      <c r="B199" s="64" t="s">
        <v>400</v>
      </c>
      <c r="C199" s="247" t="s">
        <v>401</v>
      </c>
      <c r="D199" s="194">
        <v>347.94</v>
      </c>
      <c r="E199" s="194">
        <v>1347.32</v>
      </c>
      <c r="F199" s="45">
        <f t="shared" si="26"/>
        <v>387.22768293383916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60</v>
      </c>
      <c r="E201" s="194">
        <v>80</v>
      </c>
      <c r="F201" s="45">
        <f t="shared" si="26"/>
        <v>133.33333333333331</v>
      </c>
    </row>
    <row r="202" spans="1:6" ht="12.75" customHeight="1" x14ac:dyDescent="0.2">
      <c r="A202" s="63">
        <v>34</v>
      </c>
      <c r="B202" s="183" t="s">
        <v>406</v>
      </c>
      <c r="C202" s="247" t="s">
        <v>407</v>
      </c>
      <c r="D202" s="60">
        <f t="shared" ref="D202:E202" si="37">D203+D208+D216</f>
        <v>349.31</v>
      </c>
      <c r="E202" s="60">
        <f t="shared" si="37"/>
        <v>563.24</v>
      </c>
      <c r="F202" s="45">
        <f t="shared" si="26"/>
        <v>161.24359451490079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349.31</v>
      </c>
      <c r="E216" s="60">
        <f t="shared" si="40"/>
        <v>563.24</v>
      </c>
      <c r="F216" s="45">
        <f t="shared" si="26"/>
        <v>161.24359451490079</v>
      </c>
    </row>
    <row r="217" spans="1:6" ht="12.75" customHeight="1" x14ac:dyDescent="0.2">
      <c r="A217" s="63">
        <v>3431</v>
      </c>
      <c r="B217" s="182" t="s">
        <v>436</v>
      </c>
      <c r="C217" s="247" t="s">
        <v>437</v>
      </c>
      <c r="D217" s="194">
        <v>349.31</v>
      </c>
      <c r="E217" s="194">
        <v>563.24</v>
      </c>
      <c r="F217" s="45">
        <f t="shared" si="26"/>
        <v>161.24359451490079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20</v>
      </c>
      <c r="E221" s="60">
        <f t="shared" si="41"/>
        <v>50</v>
      </c>
      <c r="F221" s="45">
        <f t="shared" si="26"/>
        <v>250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20</v>
      </c>
      <c r="E225" s="60">
        <f t="shared" si="43"/>
        <v>50</v>
      </c>
      <c r="F225" s="45">
        <f t="shared" si="26"/>
        <v>250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20</v>
      </c>
      <c r="E228" s="194">
        <v>50</v>
      </c>
      <c r="F228" s="45">
        <f t="shared" si="26"/>
        <v>250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53021.47</v>
      </c>
      <c r="E230" s="60">
        <f>E231+E234+E237+E242+E246+E250+E254+E257</f>
        <v>82059.900000000009</v>
      </c>
      <c r="F230" s="45">
        <f t="shared" ref="F230:F245" si="44">IF(D230&lt;&gt;0,IF(E230/D230&gt;=100,"&gt;&gt;100",E230/D230*100),"-")</f>
        <v>154.76730464093131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2836.21</v>
      </c>
      <c r="E237" s="60">
        <f t="shared" si="47"/>
        <v>0</v>
      </c>
      <c r="F237" s="45">
        <f t="shared" si="44"/>
        <v>0</v>
      </c>
    </row>
    <row r="238" spans="1:6" ht="12" x14ac:dyDescent="0.2">
      <c r="A238" s="63">
        <v>3631</v>
      </c>
      <c r="B238" s="65" t="s">
        <v>478</v>
      </c>
      <c r="C238" s="247" t="s">
        <v>479</v>
      </c>
      <c r="D238" s="194">
        <v>2836.21</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1416.93</v>
      </c>
      <c r="E246" s="60">
        <f t="shared" si="48"/>
        <v>2349.77</v>
      </c>
      <c r="F246" s="45">
        <f t="shared" ref="F246:F249" si="49">IF(D246&lt;&gt;0,IF(E246/D246&gt;=100,"&gt;&gt;100",E246/D246*100),"-")</f>
        <v>165.83529179281967</v>
      </c>
    </row>
    <row r="247" spans="1:6" ht="12.75" customHeight="1" x14ac:dyDescent="0.2">
      <c r="A247" s="63" t="s">
        <v>493</v>
      </c>
      <c r="B247" s="64" t="s">
        <v>494</v>
      </c>
      <c r="C247" s="247" t="s">
        <v>493</v>
      </c>
      <c r="D247" s="194">
        <v>1416.93</v>
      </c>
      <c r="E247" s="194">
        <v>2349.77</v>
      </c>
      <c r="F247" s="45">
        <f t="shared" si="49"/>
        <v>165.83529179281967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48768.33</v>
      </c>
      <c r="E250" s="60">
        <f t="shared" si="50"/>
        <v>79710.13</v>
      </c>
      <c r="F250" s="45">
        <f t="shared" ref="F250:F253" si="51">IF(D250&lt;&gt;0,IF(E250/D250&gt;=100,"&gt;&gt;100",E250/D250*100),"-")</f>
        <v>163.44650308919745</v>
      </c>
    </row>
    <row r="251" spans="1:6" ht="24" x14ac:dyDescent="0.2">
      <c r="A251" s="63">
        <v>3672</v>
      </c>
      <c r="B251" s="64" t="s">
        <v>501</v>
      </c>
      <c r="C251" s="247" t="s">
        <v>502</v>
      </c>
      <c r="D251" s="194">
        <v>48768.33</v>
      </c>
      <c r="E251" s="194">
        <v>79710.13</v>
      </c>
      <c r="F251" s="45">
        <f t="shared" si="51"/>
        <v>163.44650308919745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4414.2299999999996</v>
      </c>
      <c r="E262" s="60">
        <f t="shared" si="55"/>
        <v>14904.35</v>
      </c>
      <c r="F262" s="45">
        <f t="shared" ref="F262:F268" si="56">IF(D262&lt;&gt;0,IF(E262/D262&gt;=100,"&gt;&gt;100",E262/D262*100),"-")</f>
        <v>337.64325828060618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4414.2299999999996</v>
      </c>
      <c r="E269" s="60">
        <f t="shared" si="58"/>
        <v>14904.35</v>
      </c>
      <c r="F269" s="45">
        <f t="shared" ref="F269:F272" si="59">IF(D269&lt;&gt;0,IF(E269/D269&gt;=100,"&gt;&gt;100",E269/D269*100),"-")</f>
        <v>337.64325828060618</v>
      </c>
    </row>
    <row r="270" spans="1:6" ht="12.75" customHeight="1" x14ac:dyDescent="0.2">
      <c r="A270" s="63">
        <v>3721</v>
      </c>
      <c r="B270" s="65" t="s">
        <v>533</v>
      </c>
      <c r="C270" s="247" t="s">
        <v>534</v>
      </c>
      <c r="D270" s="194">
        <v>4414.2299999999996</v>
      </c>
      <c r="E270" s="194">
        <v>14904.35</v>
      </c>
      <c r="F270" s="45">
        <f t="shared" si="59"/>
        <v>337.64325828060618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18639.73</v>
      </c>
      <c r="E273" s="60">
        <f t="shared" si="60"/>
        <v>26422.52</v>
      </c>
      <c r="F273" s="45">
        <f t="shared" ref="F273:F277" si="61">IF(D273&lt;&gt;0,IF(E273/D273&gt;=100,"&gt;&gt;100",E273/D273*100),"-")</f>
        <v>141.75377003851452</v>
      </c>
    </row>
    <row r="274" spans="1:6" ht="12.75" customHeight="1" x14ac:dyDescent="0.2">
      <c r="A274" s="63">
        <v>381</v>
      </c>
      <c r="B274" s="64" t="s">
        <v>541</v>
      </c>
      <c r="C274" s="247" t="s">
        <v>542</v>
      </c>
      <c r="D274" s="60">
        <f t="shared" ref="D274:E274" si="62">SUM(D275:D277)</f>
        <v>18639.73</v>
      </c>
      <c r="E274" s="60">
        <f t="shared" si="62"/>
        <v>26422.52</v>
      </c>
      <c r="F274" s="45">
        <f t="shared" si="61"/>
        <v>141.75377003851452</v>
      </c>
    </row>
    <row r="275" spans="1:6" ht="12.75" customHeight="1" x14ac:dyDescent="0.2">
      <c r="A275" s="63">
        <v>3811</v>
      </c>
      <c r="B275" s="64" t="s">
        <v>543</v>
      </c>
      <c r="C275" s="247" t="s">
        <v>544</v>
      </c>
      <c r="D275" s="194">
        <v>18639.73</v>
      </c>
      <c r="E275" s="194">
        <v>26422.52</v>
      </c>
      <c r="F275" s="45">
        <f t="shared" si="61"/>
        <v>141.75377003851452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183583.45</v>
      </c>
      <c r="E299" s="60">
        <f>E152-E297+E298</f>
        <v>245873.45</v>
      </c>
      <c r="F299" s="45">
        <f t="shared" si="68"/>
        <v>133.93007376209565</v>
      </c>
    </row>
    <row r="300" spans="1:6" ht="12.75" customHeight="1" x14ac:dyDescent="0.2">
      <c r="A300" s="63" t="s">
        <v>582</v>
      </c>
      <c r="B300" s="64" t="s">
        <v>593</v>
      </c>
      <c r="C300" s="247" t="s">
        <v>594</v>
      </c>
      <c r="D300" s="60">
        <f>IF(D6&gt;=D299,D6-D299,0)</f>
        <v>111126.60999999999</v>
      </c>
      <c r="E300" s="60">
        <f>IF(E6&gt;=E299,E6-E299,0)</f>
        <v>88310.989999999932</v>
      </c>
      <c r="F300" s="45">
        <f t="shared" si="68"/>
        <v>79.468805896265479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586271.77</v>
      </c>
      <c r="E302" s="194">
        <v>688676.61</v>
      </c>
      <c r="F302" s="45">
        <f t="shared" si="68"/>
        <v>117.46712791577872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15138.04</v>
      </c>
      <c r="E304" s="194">
        <v>61332.77</v>
      </c>
      <c r="F304" s="45">
        <f t="shared" si="68"/>
        <v>405.15661208452343</v>
      </c>
    </row>
    <row r="305" spans="1:6" ht="12" x14ac:dyDescent="0.2">
      <c r="A305" s="63">
        <v>9661</v>
      </c>
      <c r="B305" s="220" t="s">
        <v>603</v>
      </c>
      <c r="C305" s="247" t="s">
        <v>604</v>
      </c>
      <c r="D305" s="194">
        <v>0</v>
      </c>
      <c r="E305" s="194">
        <v>157.94</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300</v>
      </c>
      <c r="E308" s="60">
        <f t="shared" si="71"/>
        <v>40</v>
      </c>
      <c r="F308" s="45">
        <f t="shared" ref="F308:F428" si="72">IF(D308&lt;&gt;0,IF(E308/D308&gt;=100,"&gt;&gt;100",E308/D308*100),"-")</f>
        <v>13.333333333333334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300</v>
      </c>
      <c r="E321" s="60">
        <f t="shared" si="76"/>
        <v>40</v>
      </c>
      <c r="F321" s="45">
        <f t="shared" si="72"/>
        <v>13.333333333333334</v>
      </c>
    </row>
    <row r="322" spans="1:6" ht="12.75" customHeight="1" x14ac:dyDescent="0.2">
      <c r="A322" s="63">
        <v>721</v>
      </c>
      <c r="B322" s="64" t="s">
        <v>636</v>
      </c>
      <c r="C322" s="247" t="s">
        <v>637</v>
      </c>
      <c r="D322" s="60">
        <f t="shared" ref="D322:E322" si="77">SUM(D323:D326)</f>
        <v>300</v>
      </c>
      <c r="E322" s="60">
        <f t="shared" si="77"/>
        <v>40</v>
      </c>
      <c r="F322" s="45">
        <f t="shared" si="72"/>
        <v>13.333333333333334</v>
      </c>
    </row>
    <row r="323" spans="1:6" ht="12.75" customHeight="1" x14ac:dyDescent="0.2">
      <c r="A323" s="63">
        <v>7211</v>
      </c>
      <c r="B323" s="64" t="s">
        <v>638</v>
      </c>
      <c r="C323" s="247" t="s">
        <v>639</v>
      </c>
      <c r="D323" s="194">
        <v>300</v>
      </c>
      <c r="E323" s="194">
        <v>40</v>
      </c>
      <c r="F323" s="45">
        <f t="shared" si="72"/>
        <v>13.333333333333334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9263.39</v>
      </c>
      <c r="E360" s="60">
        <f t="shared" si="86"/>
        <v>84290.18</v>
      </c>
      <c r="F360" s="45">
        <f t="shared" si="72"/>
        <v>909.92800691755383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8638.39</v>
      </c>
      <c r="E373" s="60">
        <f t="shared" si="90"/>
        <v>84218.93</v>
      </c>
      <c r="F373" s="45">
        <f t="shared" si="72"/>
        <v>974.93780669777584</v>
      </c>
    </row>
    <row r="374" spans="1:6" ht="12.75" customHeight="1" x14ac:dyDescent="0.2">
      <c r="A374" s="63">
        <v>421</v>
      </c>
      <c r="B374" s="64" t="s">
        <v>732</v>
      </c>
      <c r="C374" s="247" t="s">
        <v>733</v>
      </c>
      <c r="D374" s="60">
        <f t="shared" ref="D374:E374" si="91">SUM(D375:D378)</f>
        <v>8533.49</v>
      </c>
      <c r="E374" s="60">
        <f t="shared" si="91"/>
        <v>83468.929999999993</v>
      </c>
      <c r="F374" s="45">
        <f t="shared" si="72"/>
        <v>978.13356551657057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6754.38</v>
      </c>
      <c r="E377" s="194">
        <v>65091.29</v>
      </c>
      <c r="F377" s="45">
        <f t="shared" si="72"/>
        <v>963.69007962240789</v>
      </c>
    </row>
    <row r="378" spans="1:6" ht="12.75" customHeight="1" x14ac:dyDescent="0.2">
      <c r="A378" s="63">
        <v>4214</v>
      </c>
      <c r="B378" s="64" t="s">
        <v>644</v>
      </c>
      <c r="C378" s="247" t="s">
        <v>737</v>
      </c>
      <c r="D378" s="194">
        <v>1779.11</v>
      </c>
      <c r="E378" s="194">
        <v>18377.64</v>
      </c>
      <c r="F378" s="45">
        <f t="shared" si="72"/>
        <v>1032.9681694779974</v>
      </c>
    </row>
    <row r="379" spans="1:6" ht="12.75" customHeight="1" x14ac:dyDescent="0.2">
      <c r="A379" s="63">
        <v>422</v>
      </c>
      <c r="B379" s="64" t="s">
        <v>738</v>
      </c>
      <c r="C379" s="247" t="s">
        <v>739</v>
      </c>
      <c r="D379" s="60">
        <f t="shared" ref="D379:E379" si="92">SUM(D380:D387)</f>
        <v>104.9</v>
      </c>
      <c r="E379" s="60">
        <f t="shared" si="92"/>
        <v>0</v>
      </c>
      <c r="F379" s="45">
        <f t="shared" si="72"/>
        <v>0</v>
      </c>
    </row>
    <row r="380" spans="1:6" ht="12.75" customHeight="1" x14ac:dyDescent="0.2">
      <c r="A380" s="63">
        <v>4221</v>
      </c>
      <c r="B380" s="64" t="s">
        <v>648</v>
      </c>
      <c r="C380" s="247" t="s">
        <v>740</v>
      </c>
      <c r="D380" s="194">
        <v>104.9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750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625</v>
      </c>
      <c r="E412" s="60">
        <f t="shared" si="100"/>
        <v>71.25</v>
      </c>
      <c r="F412" s="45">
        <f t="shared" si="72"/>
        <v>11.4</v>
      </c>
    </row>
    <row r="413" spans="1:6" ht="12.75" customHeight="1" x14ac:dyDescent="0.2">
      <c r="A413" s="63">
        <v>451</v>
      </c>
      <c r="B413" s="64" t="s">
        <v>785</v>
      </c>
      <c r="C413" s="247" t="s">
        <v>786</v>
      </c>
      <c r="D413" s="194">
        <v>625</v>
      </c>
      <c r="E413" s="194">
        <v>71.25</v>
      </c>
      <c r="F413" s="45">
        <f t="shared" si="72"/>
        <v>11.4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8963.39</v>
      </c>
      <c r="E418" s="60">
        <f t="shared" si="102"/>
        <v>84250.18</v>
      </c>
      <c r="F418" s="45">
        <f t="shared" si="72"/>
        <v>939.93656417940076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506786.74</v>
      </c>
      <c r="E420" s="194">
        <v>697427.6</v>
      </c>
      <c r="F420" s="45">
        <f t="shared" si="72"/>
        <v>137.6175706570381</v>
      </c>
    </row>
    <row r="421" spans="1:6" ht="12.75" customHeight="1" x14ac:dyDescent="0.2">
      <c r="A421" s="63">
        <v>97</v>
      </c>
      <c r="B421" s="220" t="s">
        <v>801</v>
      </c>
      <c r="C421" s="247" t="s">
        <v>802</v>
      </c>
      <c r="D421" s="194">
        <v>2591.79</v>
      </c>
      <c r="E421" s="194">
        <v>1991.79</v>
      </c>
      <c r="F421" s="45">
        <f t="shared" si="72"/>
        <v>76.849976271225671</v>
      </c>
    </row>
    <row r="422" spans="1:6" ht="12.75" customHeight="1" x14ac:dyDescent="0.2">
      <c r="A422" s="63" t="s">
        <v>582</v>
      </c>
      <c r="B422" s="64" t="s">
        <v>803</v>
      </c>
      <c r="C422" s="247" t="s">
        <v>804</v>
      </c>
      <c r="D422" s="60">
        <f>D6+D308</f>
        <v>295010.06</v>
      </c>
      <c r="E422" s="60">
        <f>E6+E308</f>
        <v>334224.43999999994</v>
      </c>
      <c r="F422" s="45">
        <f t="shared" si="72"/>
        <v>113.29255687077247</v>
      </c>
    </row>
    <row r="423" spans="1:6" ht="12.75" customHeight="1" x14ac:dyDescent="0.2">
      <c r="A423" s="63" t="s">
        <v>582</v>
      </c>
      <c r="B423" s="64" t="s">
        <v>805</v>
      </c>
      <c r="C423" s="247" t="s">
        <v>806</v>
      </c>
      <c r="D423" s="60">
        <f t="shared" ref="D423:E423" si="103">D299+D360</f>
        <v>192846.84000000003</v>
      </c>
      <c r="E423" s="60">
        <f t="shared" si="103"/>
        <v>330163.63</v>
      </c>
      <c r="F423" s="45">
        <f t="shared" si="72"/>
        <v>171.20510245332511</v>
      </c>
    </row>
    <row r="424" spans="1:6" ht="12.75" customHeight="1" x14ac:dyDescent="0.2">
      <c r="A424" s="63" t="s">
        <v>582</v>
      </c>
      <c r="B424" s="64" t="s">
        <v>807</v>
      </c>
      <c r="C424" s="247" t="s">
        <v>808</v>
      </c>
      <c r="D424" s="60">
        <f t="shared" ref="D424:E424" si="104">IF(D422&gt;=D423,D422-D423,0)</f>
        <v>102163.21999999997</v>
      </c>
      <c r="E424" s="60">
        <f t="shared" si="104"/>
        <v>4060.8099999999395</v>
      </c>
      <c r="F424" s="45">
        <f t="shared" si="72"/>
        <v>3.9748257738939126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79485.030000000028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8750.9899999999907</v>
      </c>
      <c r="F427" s="45" t="str">
        <f t="shared" si="72"/>
        <v>-</v>
      </c>
    </row>
    <row r="428" spans="1:6" ht="24" x14ac:dyDescent="0.2">
      <c r="A428" s="249" t="s">
        <v>816</v>
      </c>
      <c r="B428" s="243" t="s">
        <v>817</v>
      </c>
      <c r="C428" s="250" t="s">
        <v>818</v>
      </c>
      <c r="D428" s="81">
        <f t="shared" ref="D428:E428" si="108">D304+D421</f>
        <v>17729.830000000002</v>
      </c>
      <c r="E428" s="81">
        <f t="shared" si="108"/>
        <v>63324.56</v>
      </c>
      <c r="F428" s="61">
        <f t="shared" si="72"/>
        <v>357.16394347830743</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295010.06</v>
      </c>
      <c r="E643" s="60">
        <f>E422+E430</f>
        <v>334224.43999999994</v>
      </c>
      <c r="F643" s="45">
        <f t="shared" si="109"/>
        <v>113.29255687077247</v>
      </c>
    </row>
    <row r="644" spans="1:6" ht="12.75" customHeight="1" x14ac:dyDescent="0.2">
      <c r="A644" s="63" t="s">
        <v>582</v>
      </c>
      <c r="B644" s="64" t="s">
        <v>1238</v>
      </c>
      <c r="C644" s="247" t="s">
        <v>1239</v>
      </c>
      <c r="D644" s="60">
        <f>D423+D535</f>
        <v>192846.84000000003</v>
      </c>
      <c r="E644" s="60">
        <f>E423+E535</f>
        <v>330163.63</v>
      </c>
      <c r="F644" s="45">
        <f t="shared" si="109"/>
        <v>171.20510245332511</v>
      </c>
    </row>
    <row r="645" spans="1:6" ht="12.75" customHeight="1" x14ac:dyDescent="0.2">
      <c r="A645" s="63" t="s">
        <v>582</v>
      </c>
      <c r="B645" s="64" t="s">
        <v>1240</v>
      </c>
      <c r="C645" s="247" t="s">
        <v>1241</v>
      </c>
      <c r="D645" s="60">
        <f t="shared" ref="D645:E645" si="163">IF(D643&gt;=D644,D643-D644,0)</f>
        <v>102163.21999999997</v>
      </c>
      <c r="E645" s="60">
        <f t="shared" si="163"/>
        <v>4060.8099999999395</v>
      </c>
      <c r="F645" s="45">
        <f t="shared" si="109"/>
        <v>3.9748257738939126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79485.030000000028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8750.9899999999907</v>
      </c>
      <c r="F648" s="45" t="str">
        <f t="shared" si="109"/>
        <v>-</v>
      </c>
    </row>
    <row r="649" spans="1:6" ht="24" x14ac:dyDescent="0.2">
      <c r="A649" s="63" t="s">
        <v>582</v>
      </c>
      <c r="B649" s="64" t="s">
        <v>1248</v>
      </c>
      <c r="C649" s="247" t="s">
        <v>1249</v>
      </c>
      <c r="D649" s="60">
        <f t="shared" ref="D649:E649" si="165">IF(D645+D647-D646-D648&gt;=0,D645+D647-D646-D648,0)</f>
        <v>181648.25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4690.1800000000512</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126134.52</v>
      </c>
      <c r="E653" s="194">
        <v>100689.95</v>
      </c>
      <c r="F653" s="45">
        <f t="shared" ref="F653:F740" si="167">IF(D653&lt;&gt;0,IF(E653/D653&gt;=100,"&gt;&gt;100",E653/D653*100),"-")</f>
        <v>79.827433441693827</v>
      </c>
    </row>
    <row r="654" spans="1:6" ht="12.75" customHeight="1" x14ac:dyDescent="0.2">
      <c r="A654" s="63" t="s">
        <v>1257</v>
      </c>
      <c r="B654" s="64" t="s">
        <v>1258</v>
      </c>
      <c r="C654" s="247" t="s">
        <v>1257</v>
      </c>
      <c r="D654" s="194">
        <v>295309.61</v>
      </c>
      <c r="E654" s="194">
        <v>372759.09</v>
      </c>
      <c r="F654" s="45">
        <f t="shared" si="167"/>
        <v>126.22653560105952</v>
      </c>
    </row>
    <row r="655" spans="1:6" ht="12.75" customHeight="1" x14ac:dyDescent="0.2">
      <c r="A655" s="63" t="s">
        <v>1259</v>
      </c>
      <c r="B655" s="64" t="s">
        <v>1260</v>
      </c>
      <c r="C655" s="247" t="s">
        <v>1259</v>
      </c>
      <c r="D655" s="194">
        <v>198114.49</v>
      </c>
      <c r="E655" s="194">
        <v>401039.97</v>
      </c>
      <c r="F655" s="45">
        <f t="shared" si="167"/>
        <v>202.42838875642059</v>
      </c>
    </row>
    <row r="656" spans="1:6" ht="24" x14ac:dyDescent="0.2">
      <c r="A656" s="63">
        <v>11</v>
      </c>
      <c r="B656" s="64" t="s">
        <v>1261</v>
      </c>
      <c r="C656" s="247" t="s">
        <v>1262</v>
      </c>
      <c r="D656" s="60">
        <f t="shared" ref="D656:E656" si="168">+D653+D654-D655</f>
        <v>223329.64</v>
      </c>
      <c r="E656" s="60">
        <f t="shared" si="168"/>
        <v>72409.070000000065</v>
      </c>
      <c r="F656" s="45">
        <f t="shared" si="167"/>
        <v>32.422507822965215</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14</v>
      </c>
      <c r="F659" s="45">
        <f t="shared" si="167"/>
        <v>116.66666666666667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110.4</v>
      </c>
      <c r="E662" s="192"/>
      <c r="F662" s="71">
        <f t="shared" si="167"/>
        <v>0</v>
      </c>
    </row>
    <row r="663" spans="1:6" ht="12.75" customHeight="1" x14ac:dyDescent="0.2">
      <c r="A663" s="70">
        <v>61316</v>
      </c>
      <c r="B663" s="65" t="s">
        <v>1276</v>
      </c>
      <c r="C663" s="277" t="s">
        <v>1277</v>
      </c>
      <c r="D663" s="192">
        <v>0</v>
      </c>
      <c r="E663" s="192">
        <v>3565.03</v>
      </c>
      <c r="F663" s="71" t="str">
        <f t="shared" si="167"/>
        <v>-</v>
      </c>
    </row>
    <row r="664" spans="1:6" ht="12.75" customHeight="1" x14ac:dyDescent="0.2">
      <c r="A664" s="70" t="s">
        <v>1278</v>
      </c>
      <c r="B664" s="65" t="s">
        <v>1279</v>
      </c>
      <c r="C664" s="277" t="s">
        <v>1278</v>
      </c>
      <c r="D664" s="192">
        <v>3638.01</v>
      </c>
      <c r="E664" s="192">
        <v>2042.27</v>
      </c>
      <c r="F664" s="71">
        <f t="shared" si="167"/>
        <v>56.137008969189196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113322.24000000001</v>
      </c>
      <c r="E669" s="194">
        <v>21369</v>
      </c>
      <c r="F669" s="45">
        <f t="shared" si="167"/>
        <v>18.856845752431294</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24298.58</v>
      </c>
      <c r="E703" s="192"/>
      <c r="F703" s="71">
        <f t="shared" si="167"/>
        <v>0</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1952.47</v>
      </c>
      <c r="E734" s="192">
        <v>1684.98</v>
      </c>
      <c r="F734" s="71">
        <f t="shared" si="167"/>
        <v>86.299917540346328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907.75</v>
      </c>
      <c r="E738" s="194">
        <v>842.08</v>
      </c>
      <c r="F738" s="45">
        <f t="shared" si="167"/>
        <v>92.765629303222255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470.34</v>
      </c>
      <c r="E741" s="192">
        <v>470.34</v>
      </c>
      <c r="F741" s="71">
        <f t="shared" ref="F741:F1006" si="169">IF(D741&lt;&gt;0,IF(E741/D741&gt;=100,"&gt;&gt;100",E741/D741*100),"-")</f>
        <v>100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20</v>
      </c>
      <c r="E777" s="192">
        <v>50</v>
      </c>
      <c r="F777" s="71">
        <f t="shared" si="169"/>
        <v>250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2236.21</v>
      </c>
      <c r="E781" s="192"/>
      <c r="F781" s="71">
        <f t="shared" si="169"/>
        <v>0</v>
      </c>
    </row>
    <row r="782" spans="1:6" ht="12.75" customHeight="1" x14ac:dyDescent="0.2">
      <c r="A782" s="70">
        <v>36316</v>
      </c>
      <c r="B782" s="65" t="s">
        <v>1494</v>
      </c>
      <c r="C782" s="278" t="s">
        <v>1495</v>
      </c>
      <c r="D782" s="192">
        <v>600</v>
      </c>
      <c r="E782" s="192"/>
      <c r="F782" s="71">
        <f t="shared" si="169"/>
        <v>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2100</v>
      </c>
      <c r="E846" s="194">
        <v>1200</v>
      </c>
      <c r="F846" s="45">
        <f t="shared" si="169"/>
        <v>57.142857142857139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2200</v>
      </c>
      <c r="E848" s="194">
        <v>600</v>
      </c>
      <c r="F848" s="45">
        <f t="shared" si="169"/>
        <v>27.27272727272727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114.23</v>
      </c>
      <c r="E850" s="194">
        <v>13104.35</v>
      </c>
      <c r="F850" s="45" t="str">
        <f t="shared" si="169"/>
        <v>&gt;&gt;100</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111261.08</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265399.39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168661.12</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73372.850000000006</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48700.85</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563.24</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50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4647.3100000000004</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14904.35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26422.52</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84290.18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12448.09</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295329.83999999997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178464.95999999996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71729.899999999994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59909.63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1449.27</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50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3995.11</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14908.53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26422.52</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110828.54</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6036.34</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81330.630000000063</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70.45</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70.45</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70.45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70.45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81260.179999999993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43889.99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28718.44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8651.75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27861</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2374</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2026-04-10T10:30:15Z</dcterms:modified>
</cp:coreProperties>
</file>