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8920" yWindow="-7032" windowWidth="23256" windowHeight="13176"/>
  </bookViews>
  <sheets>
    <sheet name="Proračun" sheetId="2" r:id="rId1"/>
    <sheet name="Plan razvojnih programa" sheetId="3" r:id="rId2"/>
  </sheets>
  <calcPr calcId="144525"/>
</workbook>
</file>

<file path=xl/calcChain.xml><?xml version="1.0" encoding="utf-8"?>
<calcChain xmlns="http://schemas.openxmlformats.org/spreadsheetml/2006/main">
  <c r="D23" i="3" l="1"/>
  <c r="E23" i="3"/>
  <c r="C23" i="3"/>
  <c r="M759" i="2" l="1"/>
  <c r="M758" i="2" s="1"/>
  <c r="N759" i="2"/>
  <c r="N758" i="2" s="1"/>
  <c r="O759" i="2"/>
  <c r="O758" i="2" s="1"/>
  <c r="L759" i="2"/>
  <c r="M722" i="2" l="1"/>
  <c r="N722" i="2"/>
  <c r="O722" i="2"/>
  <c r="L722" i="2"/>
  <c r="M359" i="2"/>
  <c r="M358" i="2" s="1"/>
  <c r="M357" i="2" s="1"/>
  <c r="M355" i="2" s="1"/>
  <c r="M352" i="2" s="1"/>
  <c r="N359" i="2"/>
  <c r="N358" i="2" s="1"/>
  <c r="N357" i="2" s="1"/>
  <c r="N355" i="2" s="1"/>
  <c r="N352" i="2" s="1"/>
  <c r="O359" i="2"/>
  <c r="O358" i="2" s="1"/>
  <c r="O357" i="2" s="1"/>
  <c r="O355" i="2" s="1"/>
  <c r="O352" i="2" s="1"/>
  <c r="L359" i="2"/>
  <c r="L358" i="2" s="1"/>
  <c r="L357" i="2" s="1"/>
  <c r="L355" i="2" s="1"/>
  <c r="L352" i="2" s="1"/>
  <c r="N149" i="2"/>
  <c r="M149" i="2"/>
  <c r="O149" i="2"/>
  <c r="O153" i="2"/>
  <c r="O771" i="2"/>
  <c r="O770" i="2" s="1"/>
  <c r="O754" i="2"/>
  <c r="O747" i="2"/>
  <c r="O746" i="2" s="1"/>
  <c r="O743" i="2" s="1"/>
  <c r="O736" i="2"/>
  <c r="O735" i="2" s="1"/>
  <c r="O734" i="2" s="1"/>
  <c r="O729" i="2"/>
  <c r="O728" i="2" s="1"/>
  <c r="O725" i="2"/>
  <c r="O718" i="2"/>
  <c r="O708" i="2"/>
  <c r="O707" i="2" s="1"/>
  <c r="O704" i="2" s="1"/>
  <c r="O701" i="2"/>
  <c r="O700" i="2"/>
  <c r="O688" i="2"/>
  <c r="O677" i="2"/>
  <c r="O676" i="2" s="1"/>
  <c r="O674" i="2" s="1"/>
  <c r="O669" i="2"/>
  <c r="O668" i="2" s="1"/>
  <c r="O666" i="2" s="1"/>
  <c r="O658" i="2"/>
  <c r="O655" i="2" s="1"/>
  <c r="O645" i="2"/>
  <c r="O644" i="2" s="1"/>
  <c r="O641" i="2" s="1"/>
  <c r="O638" i="2" s="1"/>
  <c r="O632" i="2"/>
  <c r="O631" i="2"/>
  <c r="O626" i="2" s="1"/>
  <c r="O619" i="2"/>
  <c r="O616" i="2"/>
  <c r="O615" i="2"/>
  <c r="O605" i="2"/>
  <c r="O603" i="2" s="1"/>
  <c r="O600" i="2" s="1"/>
  <c r="O597" i="2"/>
  <c r="O596" i="2" s="1"/>
  <c r="O594" i="2" s="1"/>
  <c r="O591" i="2" s="1"/>
  <c r="O586" i="2"/>
  <c r="O585" i="2" s="1"/>
  <c r="O583" i="2" s="1"/>
  <c r="O580" i="2" s="1"/>
  <c r="O577" i="2"/>
  <c r="O576" i="2" s="1"/>
  <c r="O573" i="2" s="1"/>
  <c r="M569" i="2"/>
  <c r="N569" i="2"/>
  <c r="O569" i="2"/>
  <c r="O568" i="2" s="1"/>
  <c r="O565" i="2"/>
  <c r="O564" i="2"/>
  <c r="O559" i="2"/>
  <c r="O558" i="2" s="1"/>
  <c r="O555" i="2"/>
  <c r="O547" i="2"/>
  <c r="O541" i="2"/>
  <c r="O537" i="2"/>
  <c r="O533" i="2"/>
  <c r="O530" i="2"/>
  <c r="O528" i="2"/>
  <c r="O515" i="2"/>
  <c r="O514" i="2" s="1"/>
  <c r="O512" i="2" s="1"/>
  <c r="O508" i="2"/>
  <c r="O507" i="2" s="1"/>
  <c r="O504" i="2" s="1"/>
  <c r="O501" i="2" s="1"/>
  <c r="O496" i="2"/>
  <c r="O495" i="2" s="1"/>
  <c r="O492" i="2" s="1"/>
  <c r="O483" i="2"/>
  <c r="O482" i="2"/>
  <c r="O480" i="2" s="1"/>
  <c r="O477" i="2" s="1"/>
  <c r="O473" i="2"/>
  <c r="O472" i="2" s="1"/>
  <c r="O467" i="2"/>
  <c r="O466" i="2" s="1"/>
  <c r="O462" i="2"/>
  <c r="O461" i="2" s="1"/>
  <c r="O459" i="2" s="1"/>
  <c r="O456" i="2"/>
  <c r="O455" i="2" s="1"/>
  <c r="O447" i="2"/>
  <c r="O446" i="2" s="1"/>
  <c r="O441" i="2"/>
  <c r="O440" i="2" s="1"/>
  <c r="O435" i="2"/>
  <c r="O434" i="2" s="1"/>
  <c r="O425" i="2"/>
  <c r="O424" i="2" s="1"/>
  <c r="O422" i="2" s="1"/>
  <c r="O417" i="2" s="1"/>
  <c r="O413" i="2"/>
  <c r="O412" i="2" s="1"/>
  <c r="O410" i="2" s="1"/>
  <c r="O406" i="2"/>
  <c r="O405" i="2" s="1"/>
  <c r="O403" i="2" s="1"/>
  <c r="O398" i="2"/>
  <c r="O397" i="2" s="1"/>
  <c r="O394" i="2" s="1"/>
  <c r="O387" i="2"/>
  <c r="O385" i="2"/>
  <c r="O377" i="2"/>
  <c r="O372" i="2"/>
  <c r="O348" i="2"/>
  <c r="O347" i="2" s="1"/>
  <c r="O343" i="2"/>
  <c r="O342" i="2" s="1"/>
  <c r="O329" i="2"/>
  <c r="O328" i="2" s="1"/>
  <c r="O325" i="2"/>
  <c r="O323" i="2"/>
  <c r="O319" i="2"/>
  <c r="O318" i="2" s="1"/>
  <c r="O307" i="2"/>
  <c r="O304" i="2"/>
  <c r="O297" i="2"/>
  <c r="O296" i="2" s="1"/>
  <c r="O295" i="2" s="1"/>
  <c r="O293" i="2" s="1"/>
  <c r="O288" i="2"/>
  <c r="O287" i="2" s="1"/>
  <c r="O284" i="2"/>
  <c r="O283" i="2" s="1"/>
  <c r="O282" i="2" s="1"/>
  <c r="O275" i="2"/>
  <c r="O250" i="2"/>
  <c r="O238" i="2"/>
  <c r="O234" i="2"/>
  <c r="O230" i="2"/>
  <c r="O227" i="2"/>
  <c r="O223" i="2"/>
  <c r="O209" i="2"/>
  <c r="O207" i="2"/>
  <c r="O197" i="2"/>
  <c r="O196" i="2" s="1"/>
  <c r="O195" i="2" s="1"/>
  <c r="O194" i="2" s="1"/>
  <c r="O190" i="2"/>
  <c r="O188" i="2" s="1"/>
  <c r="O183" i="2"/>
  <c r="O182" i="2" s="1"/>
  <c r="O179" i="2"/>
  <c r="O173" i="2"/>
  <c r="O172" i="2" s="1"/>
  <c r="O164" i="2"/>
  <c r="O161" i="2"/>
  <c r="O157" i="2"/>
  <c r="M153" i="2"/>
  <c r="N153" i="2"/>
  <c r="N148" i="2" s="1"/>
  <c r="O130" i="2"/>
  <c r="O125" i="2"/>
  <c r="O115" i="2"/>
  <c r="O98" i="2"/>
  <c r="O91" i="2"/>
  <c r="O89" i="2"/>
  <c r="O87" i="2"/>
  <c r="O73" i="2"/>
  <c r="O63" i="2"/>
  <c r="O303" i="2" l="1"/>
  <c r="O302" i="2" s="1"/>
  <c r="O300" i="2" s="1"/>
  <c r="O536" i="2"/>
  <c r="O148" i="2"/>
  <c r="M148" i="2"/>
  <c r="O717" i="2"/>
  <c r="O716" i="2" s="1"/>
  <c r="O712" i="2" s="1"/>
  <c r="O444" i="2"/>
  <c r="O614" i="2"/>
  <c r="O609" i="2" s="1"/>
  <c r="O650" i="2"/>
  <c r="O767" i="2"/>
  <c r="O764" i="2" s="1"/>
  <c r="O763" i="2"/>
  <c r="O371" i="2"/>
  <c r="O369" i="2" s="1"/>
  <c r="O341" i="2"/>
  <c r="O339" i="2" s="1"/>
  <c r="O335" i="2" s="1"/>
  <c r="O334" i="2" s="1"/>
  <c r="O206" i="2"/>
  <c r="O205" i="2" s="1"/>
  <c r="O203" i="2" s="1"/>
  <c r="O176" i="2"/>
  <c r="O740" i="2"/>
  <c r="O687" i="2"/>
  <c r="O686" i="2" s="1"/>
  <c r="O683" i="2" s="1"/>
  <c r="O662" i="2"/>
  <c r="O608" i="2"/>
  <c r="O563" i="2"/>
  <c r="O280" i="2"/>
  <c r="O222" i="2"/>
  <c r="O527" i="2"/>
  <c r="O489" i="2"/>
  <c r="O432" i="2"/>
  <c r="O390" i="2"/>
  <c r="O384" i="2"/>
  <c r="O382" i="2" s="1"/>
  <c r="O315" i="2"/>
  <c r="O310" i="2" s="1"/>
  <c r="O233" i="2"/>
  <c r="O156" i="2"/>
  <c r="O147" i="2" s="1"/>
  <c r="O146" i="2" s="1"/>
  <c r="O143" i="2" s="1"/>
  <c r="O71" i="2"/>
  <c r="O133" i="2" s="1"/>
  <c r="N537" i="2"/>
  <c r="N541" i="2"/>
  <c r="O525" i="2" l="1"/>
  <c r="O522" i="2" s="1"/>
  <c r="O521" i="2" s="1"/>
  <c r="O200" i="2"/>
  <c r="O637" i="2"/>
  <c r="O221" i="2"/>
  <c r="O219" i="2" s="1"/>
  <c r="O215" i="2" s="1"/>
  <c r="O214" i="2" s="1"/>
  <c r="O429" i="2"/>
  <c r="O365" i="2"/>
  <c r="O680" i="2"/>
  <c r="O679" i="2" s="1"/>
  <c r="O142" i="2"/>
  <c r="O141" i="2" s="1"/>
  <c r="P140" i="2"/>
  <c r="Q140" i="2"/>
  <c r="P133" i="2"/>
  <c r="Q133" i="2"/>
  <c r="Q135" i="2" l="1"/>
  <c r="P135" i="2"/>
  <c r="O363" i="2"/>
  <c r="O213" i="2" s="1"/>
  <c r="O140" i="2" s="1"/>
  <c r="O135" i="2" s="1"/>
  <c r="N447" i="2"/>
  <c r="N223" i="2"/>
  <c r="N238" i="2"/>
  <c r="N250" i="2"/>
  <c r="N372" i="2"/>
  <c r="N377" i="2"/>
  <c r="N515" i="2"/>
  <c r="N688" i="2"/>
  <c r="L447" i="2"/>
  <c r="L446" i="2" s="1"/>
  <c r="L456" i="2"/>
  <c r="L455" i="2" s="1"/>
  <c r="L444" i="2" l="1"/>
  <c r="M771" i="2"/>
  <c r="N771" i="2"/>
  <c r="N456" i="2"/>
  <c r="N455" i="2" s="1"/>
  <c r="K92" i="2"/>
  <c r="C16" i="3" l="1"/>
  <c r="N462" i="2"/>
  <c r="N461" i="2" s="1"/>
  <c r="N459" i="2" s="1"/>
  <c r="M462" i="2"/>
  <c r="L462" i="2"/>
  <c r="J462" i="2"/>
  <c r="J461" i="2" s="1"/>
  <c r="I462" i="2"/>
  <c r="M461" i="2"/>
  <c r="M459" i="2" s="1"/>
  <c r="I461" i="2"/>
  <c r="L461" i="2" l="1"/>
  <c r="L459" i="2" s="1"/>
  <c r="K462" i="2"/>
  <c r="M688" i="2"/>
  <c r="L688" i="2"/>
  <c r="K461" i="2" l="1"/>
  <c r="L73" i="2"/>
  <c r="N73" i="2"/>
  <c r="L63" i="2" l="1"/>
  <c r="M63" i="2"/>
  <c r="N63" i="2"/>
  <c r="M73" i="2"/>
  <c r="M87" i="2"/>
  <c r="N87" i="2"/>
  <c r="M89" i="2"/>
  <c r="N89" i="2"/>
  <c r="M91" i="2"/>
  <c r="N91" i="2"/>
  <c r="M98" i="2"/>
  <c r="N98" i="2"/>
  <c r="M115" i="2"/>
  <c r="N115" i="2"/>
  <c r="M125" i="2"/>
  <c r="N125" i="2"/>
  <c r="M130" i="2"/>
  <c r="N130" i="2"/>
  <c r="M157" i="2"/>
  <c r="N157" i="2"/>
  <c r="M161" i="2"/>
  <c r="N161" i="2"/>
  <c r="M164" i="2"/>
  <c r="N164" i="2"/>
  <c r="M173" i="2"/>
  <c r="M172" i="2" s="1"/>
  <c r="N173" i="2"/>
  <c r="N172" i="2" s="1"/>
  <c r="M179" i="2"/>
  <c r="N179" i="2"/>
  <c r="M183" i="2"/>
  <c r="M182" i="2" s="1"/>
  <c r="N183" i="2"/>
  <c r="N182" i="2" s="1"/>
  <c r="M190" i="2"/>
  <c r="M188" i="2" s="1"/>
  <c r="N190" i="2"/>
  <c r="N188" i="2" s="1"/>
  <c r="M197" i="2"/>
  <c r="M196" i="2" s="1"/>
  <c r="M195" i="2" s="1"/>
  <c r="M194" i="2" s="1"/>
  <c r="N197" i="2"/>
  <c r="N196" i="2" s="1"/>
  <c r="N195" i="2" s="1"/>
  <c r="N194" i="2" s="1"/>
  <c r="M207" i="2"/>
  <c r="N207" i="2"/>
  <c r="M209" i="2"/>
  <c r="N209" i="2"/>
  <c r="M223" i="2"/>
  <c r="M227" i="2"/>
  <c r="N227" i="2"/>
  <c r="M230" i="2"/>
  <c r="N230" i="2"/>
  <c r="M234" i="2"/>
  <c r="N234" i="2"/>
  <c r="M238" i="2"/>
  <c r="M250" i="2"/>
  <c r="M275" i="2"/>
  <c r="N275" i="2"/>
  <c r="M284" i="2"/>
  <c r="M283" i="2" s="1"/>
  <c r="M282" i="2" s="1"/>
  <c r="N284" i="2"/>
  <c r="N283" i="2" s="1"/>
  <c r="N282" i="2" s="1"/>
  <c r="M288" i="2"/>
  <c r="M287" i="2" s="1"/>
  <c r="N288" i="2"/>
  <c r="N287" i="2" s="1"/>
  <c r="M297" i="2"/>
  <c r="M296" i="2" s="1"/>
  <c r="M295" i="2" s="1"/>
  <c r="M293" i="2" s="1"/>
  <c r="N297" i="2"/>
  <c r="N296" i="2" s="1"/>
  <c r="N295" i="2" s="1"/>
  <c r="N293" i="2" s="1"/>
  <c r="M304" i="2"/>
  <c r="N304" i="2"/>
  <c r="M307" i="2"/>
  <c r="N307" i="2"/>
  <c r="M319" i="2"/>
  <c r="N319" i="2"/>
  <c r="M323" i="2"/>
  <c r="N323" i="2"/>
  <c r="M325" i="2"/>
  <c r="N325" i="2"/>
  <c r="M329" i="2"/>
  <c r="M328" i="2" s="1"/>
  <c r="N329" i="2"/>
  <c r="N328" i="2" s="1"/>
  <c r="M343" i="2"/>
  <c r="M342" i="2" s="1"/>
  <c r="N343" i="2"/>
  <c r="N342" i="2" s="1"/>
  <c r="M348" i="2"/>
  <c r="M347" i="2" s="1"/>
  <c r="N348" i="2"/>
  <c r="M372" i="2"/>
  <c r="M377" i="2"/>
  <c r="M385" i="2"/>
  <c r="N385" i="2"/>
  <c r="M387" i="2"/>
  <c r="N387" i="2"/>
  <c r="M398" i="2"/>
  <c r="M397" i="2" s="1"/>
  <c r="M394" i="2" s="1"/>
  <c r="N398" i="2"/>
  <c r="N397" i="2" s="1"/>
  <c r="N394" i="2" s="1"/>
  <c r="M406" i="2"/>
  <c r="M405" i="2" s="1"/>
  <c r="M403" i="2" s="1"/>
  <c r="N406" i="2"/>
  <c r="N405" i="2" s="1"/>
  <c r="N403" i="2" s="1"/>
  <c r="M413" i="2"/>
  <c r="M412" i="2" s="1"/>
  <c r="M410" i="2" s="1"/>
  <c r="N413" i="2"/>
  <c r="N412" i="2" s="1"/>
  <c r="N410" i="2" s="1"/>
  <c r="M425" i="2"/>
  <c r="M424" i="2" s="1"/>
  <c r="M422" i="2" s="1"/>
  <c r="M417" i="2" s="1"/>
  <c r="N425" i="2"/>
  <c r="N424" i="2" s="1"/>
  <c r="N422" i="2" s="1"/>
  <c r="N417" i="2" s="1"/>
  <c r="M435" i="2"/>
  <c r="M434" i="2" s="1"/>
  <c r="N435" i="2"/>
  <c r="N434" i="2" s="1"/>
  <c r="M441" i="2"/>
  <c r="M440" i="2" s="1"/>
  <c r="N441" i="2"/>
  <c r="N440" i="2" s="1"/>
  <c r="M447" i="2"/>
  <c r="M446" i="2" s="1"/>
  <c r="M444" i="2" s="1"/>
  <c r="N446" i="2"/>
  <c r="N444" i="2" s="1"/>
  <c r="M467" i="2"/>
  <c r="M466" i="2" s="1"/>
  <c r="N467" i="2"/>
  <c r="N466" i="2" s="1"/>
  <c r="M473" i="2"/>
  <c r="M472" i="2" s="1"/>
  <c r="N473" i="2"/>
  <c r="N472" i="2" s="1"/>
  <c r="M482" i="2"/>
  <c r="M480" i="2" s="1"/>
  <c r="M477" i="2" s="1"/>
  <c r="N482" i="2"/>
  <c r="N480" i="2" s="1"/>
  <c r="N477" i="2" s="1"/>
  <c r="M483" i="2"/>
  <c r="N483" i="2"/>
  <c r="M496" i="2"/>
  <c r="M495" i="2" s="1"/>
  <c r="M492" i="2" s="1"/>
  <c r="N496" i="2"/>
  <c r="N495" i="2" s="1"/>
  <c r="N492" i="2" s="1"/>
  <c r="M508" i="2"/>
  <c r="N508" i="2"/>
  <c r="N507" i="2" s="1"/>
  <c r="N504" i="2" s="1"/>
  <c r="N501" i="2" s="1"/>
  <c r="M507" i="2"/>
  <c r="M504" i="2" s="1"/>
  <c r="M501" i="2" s="1"/>
  <c r="M515" i="2"/>
  <c r="M514" i="2" s="1"/>
  <c r="M512" i="2" s="1"/>
  <c r="N514" i="2"/>
  <c r="N512" i="2" s="1"/>
  <c r="M528" i="2"/>
  <c r="N528" i="2"/>
  <c r="M530" i="2"/>
  <c r="N530" i="2"/>
  <c r="M533" i="2"/>
  <c r="N533" i="2"/>
  <c r="M537" i="2"/>
  <c r="M541" i="2"/>
  <c r="M547" i="2"/>
  <c r="N547" i="2"/>
  <c r="M555" i="2"/>
  <c r="N555" i="2"/>
  <c r="M559" i="2"/>
  <c r="M558" i="2" s="1"/>
  <c r="N559" i="2"/>
  <c r="N558" i="2" s="1"/>
  <c r="M565" i="2"/>
  <c r="M564" i="2" s="1"/>
  <c r="N565" i="2"/>
  <c r="N564" i="2" s="1"/>
  <c r="M568" i="2"/>
  <c r="N568" i="2"/>
  <c r="M577" i="2"/>
  <c r="M576" i="2" s="1"/>
  <c r="M573" i="2" s="1"/>
  <c r="N577" i="2"/>
  <c r="N576" i="2" s="1"/>
  <c r="N573" i="2" s="1"/>
  <c r="M586" i="2"/>
  <c r="M585" i="2" s="1"/>
  <c r="M583" i="2" s="1"/>
  <c r="M580" i="2" s="1"/>
  <c r="N586" i="2"/>
  <c r="N585" i="2" s="1"/>
  <c r="N583" i="2" s="1"/>
  <c r="N580" i="2" s="1"/>
  <c r="M597" i="2"/>
  <c r="M596" i="2" s="1"/>
  <c r="M594" i="2" s="1"/>
  <c r="M591" i="2" s="1"/>
  <c r="N597" i="2"/>
  <c r="N596" i="2" s="1"/>
  <c r="N594" i="2" s="1"/>
  <c r="N591" i="2" s="1"/>
  <c r="M605" i="2"/>
  <c r="M603" i="2" s="1"/>
  <c r="M600" i="2" s="1"/>
  <c r="N605" i="2"/>
  <c r="N603" i="2" s="1"/>
  <c r="N600" i="2" s="1"/>
  <c r="M615" i="2"/>
  <c r="N615" i="2"/>
  <c r="M616" i="2"/>
  <c r="N616" i="2"/>
  <c r="M619" i="2"/>
  <c r="N619" i="2"/>
  <c r="M631" i="2"/>
  <c r="M626" i="2" s="1"/>
  <c r="N631" i="2"/>
  <c r="N626" i="2" s="1"/>
  <c r="M632" i="2"/>
  <c r="N632" i="2"/>
  <c r="M645" i="2"/>
  <c r="M644" i="2" s="1"/>
  <c r="M641" i="2" s="1"/>
  <c r="M638" i="2" s="1"/>
  <c r="N645" i="2"/>
  <c r="N644" i="2" s="1"/>
  <c r="N641" i="2" s="1"/>
  <c r="N638" i="2" s="1"/>
  <c r="M658" i="2"/>
  <c r="M650" i="2" s="1"/>
  <c r="N658" i="2"/>
  <c r="N650" i="2" s="1"/>
  <c r="M669" i="2"/>
  <c r="M668" i="2" s="1"/>
  <c r="N669" i="2"/>
  <c r="N668" i="2" s="1"/>
  <c r="M677" i="2"/>
  <c r="M676" i="2" s="1"/>
  <c r="M674" i="2" s="1"/>
  <c r="N677" i="2"/>
  <c r="N676" i="2" s="1"/>
  <c r="N674" i="2" s="1"/>
  <c r="M700" i="2"/>
  <c r="M687" i="2" s="1"/>
  <c r="M686" i="2" s="1"/>
  <c r="M683" i="2" s="1"/>
  <c r="N700" i="2"/>
  <c r="N687" i="2" s="1"/>
  <c r="M701" i="2"/>
  <c r="N701" i="2"/>
  <c r="M708" i="2"/>
  <c r="M707" i="2" s="1"/>
  <c r="M704" i="2" s="1"/>
  <c r="N708" i="2"/>
  <c r="N707" i="2" s="1"/>
  <c r="N704" i="2" s="1"/>
  <c r="M718" i="2"/>
  <c r="N718" i="2"/>
  <c r="M725" i="2"/>
  <c r="N725" i="2"/>
  <c r="M729" i="2"/>
  <c r="M728" i="2" s="1"/>
  <c r="N729" i="2"/>
  <c r="N728" i="2" s="1"/>
  <c r="M736" i="2"/>
  <c r="M735" i="2" s="1"/>
  <c r="M734" i="2" s="1"/>
  <c r="N736" i="2"/>
  <c r="N735" i="2" s="1"/>
  <c r="N734" i="2" s="1"/>
  <c r="M747" i="2"/>
  <c r="M746" i="2" s="1"/>
  <c r="M743" i="2" s="1"/>
  <c r="N747" i="2"/>
  <c r="N746" i="2" s="1"/>
  <c r="N743" i="2" s="1"/>
  <c r="N754" i="2"/>
  <c r="M754" i="2"/>
  <c r="M770" i="2"/>
  <c r="M763" i="2" s="1"/>
  <c r="N770" i="2"/>
  <c r="N763" i="2" s="1"/>
  <c r="N536" i="2" l="1"/>
  <c r="M341" i="2"/>
  <c r="M339" i="2" s="1"/>
  <c r="M335" i="2" s="1"/>
  <c r="M334" i="2" s="1"/>
  <c r="N717" i="2"/>
  <c r="M717" i="2"/>
  <c r="M527" i="2"/>
  <c r="M303" i="2"/>
  <c r="M302" i="2" s="1"/>
  <c r="M300" i="2" s="1"/>
  <c r="M222" i="2"/>
  <c r="M384" i="2"/>
  <c r="M382" i="2" s="1"/>
  <c r="N71" i="2"/>
  <c r="N133" i="2" s="1"/>
  <c r="M655" i="2"/>
  <c r="M156" i="2"/>
  <c r="M614" i="2"/>
  <c r="M608" i="2" s="1"/>
  <c r="M371" i="2"/>
  <c r="M369" i="2" s="1"/>
  <c r="M71" i="2"/>
  <c r="M133" i="2" s="1"/>
  <c r="M740" i="2"/>
  <c r="M716" i="2"/>
  <c r="M712" i="2" s="1"/>
  <c r="M680" i="2" s="1"/>
  <c r="N318" i="2"/>
  <c r="N315" i="2" s="1"/>
  <c r="N310" i="2" s="1"/>
  <c r="M176" i="2"/>
  <c r="N655" i="2"/>
  <c r="M318" i="2"/>
  <c r="M315" i="2" s="1"/>
  <c r="M310" i="2" s="1"/>
  <c r="M563" i="2"/>
  <c r="M536" i="2"/>
  <c r="M233" i="2"/>
  <c r="M221" i="2" s="1"/>
  <c r="M219" i="2" s="1"/>
  <c r="M206" i="2"/>
  <c r="M205" i="2" s="1"/>
  <c r="M203" i="2" s="1"/>
  <c r="M489" i="2"/>
  <c r="M432" i="2"/>
  <c r="M429" i="2" s="1"/>
  <c r="M662" i="2"/>
  <c r="M637" i="2" s="1"/>
  <c r="M666" i="2"/>
  <c r="N390" i="2"/>
  <c r="M390" i="2"/>
  <c r="M280" i="2"/>
  <c r="N206" i="2"/>
  <c r="N205" i="2" s="1"/>
  <c r="N200" i="2" s="1"/>
  <c r="N563" i="2"/>
  <c r="M767" i="2"/>
  <c r="M764" i="2" s="1"/>
  <c r="N767" i="2"/>
  <c r="N764" i="2" s="1"/>
  <c r="N740" i="2"/>
  <c r="N341" i="2"/>
  <c r="N339" i="2" s="1"/>
  <c r="N335" i="2" s="1"/>
  <c r="N334" i="2" s="1"/>
  <c r="N527" i="2"/>
  <c r="N716" i="2"/>
  <c r="N712" i="2" s="1"/>
  <c r="N686" i="2"/>
  <c r="N683" i="2" s="1"/>
  <c r="N662" i="2"/>
  <c r="N637" i="2" s="1"/>
  <c r="N666" i="2"/>
  <c r="N614" i="2"/>
  <c r="N609" i="2" s="1"/>
  <c r="N489" i="2"/>
  <c r="N432" i="2"/>
  <c r="N429" i="2" s="1"/>
  <c r="N384" i="2"/>
  <c r="N382" i="2" s="1"/>
  <c r="N371" i="2"/>
  <c r="N369" i="2" s="1"/>
  <c r="N347" i="2"/>
  <c r="N303" i="2"/>
  <c r="N302" i="2" s="1"/>
  <c r="N300" i="2" s="1"/>
  <c r="N280" i="2"/>
  <c r="N233" i="2"/>
  <c r="N222" i="2"/>
  <c r="N176" i="2"/>
  <c r="N156" i="2"/>
  <c r="M34" i="2"/>
  <c r="J32" i="2"/>
  <c r="H32" i="2"/>
  <c r="H34" i="2" s="1"/>
  <c r="I30" i="2"/>
  <c r="M26" i="2"/>
  <c r="M38" i="2" s="1"/>
  <c r="J23" i="2"/>
  <c r="H23" i="2"/>
  <c r="J22" i="2"/>
  <c r="H22" i="2"/>
  <c r="J20" i="2"/>
  <c r="H20" i="2"/>
  <c r="J19" i="2"/>
  <c r="H19" i="2"/>
  <c r="M365" i="2" l="1"/>
  <c r="N525" i="2"/>
  <c r="N522" i="2" s="1"/>
  <c r="N521" i="2" s="1"/>
  <c r="N680" i="2"/>
  <c r="N679" i="2" s="1"/>
  <c r="M147" i="2"/>
  <c r="M146" i="2" s="1"/>
  <c r="M143" i="2" s="1"/>
  <c r="M525" i="2"/>
  <c r="M522" i="2" s="1"/>
  <c r="M521" i="2" s="1"/>
  <c r="M363" i="2"/>
  <c r="M679" i="2"/>
  <c r="N203" i="2"/>
  <c r="M609" i="2"/>
  <c r="M200" i="2"/>
  <c r="M215" i="2"/>
  <c r="M214" i="2" s="1"/>
  <c r="N147" i="2"/>
  <c r="N608" i="2"/>
  <c r="N365" i="2"/>
  <c r="N363" i="2" s="1"/>
  <c r="N221" i="2"/>
  <c r="N219" i="2" s="1"/>
  <c r="N215" i="2" s="1"/>
  <c r="N214" i="2" s="1"/>
  <c r="I23" i="2"/>
  <c r="I19" i="2"/>
  <c r="I32" i="2"/>
  <c r="H26" i="2"/>
  <c r="H38" i="2" s="1"/>
  <c r="I22" i="2"/>
  <c r="I20" i="2"/>
  <c r="J26" i="2"/>
  <c r="J34" i="2"/>
  <c r="I34" i="2" s="1"/>
  <c r="M213" i="2" l="1"/>
  <c r="M142" i="2"/>
  <c r="M141" i="2" s="1"/>
  <c r="N146" i="2"/>
  <c r="N143" i="2" s="1"/>
  <c r="N142" i="2" s="1"/>
  <c r="N141" i="2" s="1"/>
  <c r="N213" i="2"/>
  <c r="I26" i="2"/>
  <c r="J38" i="2"/>
  <c r="I38" i="2" s="1"/>
  <c r="K678" i="2"/>
  <c r="L677" i="2"/>
  <c r="J677" i="2"/>
  <c r="J676" i="2" s="1"/>
  <c r="J674" i="2" s="1"/>
  <c r="I677" i="2"/>
  <c r="I676" i="2" s="1"/>
  <c r="I674" i="2" s="1"/>
  <c r="M140" i="2" l="1"/>
  <c r="M135" i="2" s="1"/>
  <c r="L676" i="2"/>
  <c r="K676" i="2" s="1"/>
  <c r="N140" i="2"/>
  <c r="N135" i="2" s="1"/>
  <c r="K677" i="2"/>
  <c r="L674" i="2" l="1"/>
  <c r="D32" i="3"/>
  <c r="E32" i="3"/>
  <c r="C32" i="3"/>
  <c r="K509" i="2"/>
  <c r="L508" i="2"/>
  <c r="J508" i="2"/>
  <c r="J507" i="2" s="1"/>
  <c r="J504" i="2" s="1"/>
  <c r="J501" i="2" s="1"/>
  <c r="I508" i="2"/>
  <c r="K127" i="2"/>
  <c r="K674" i="2" l="1"/>
  <c r="L507" i="2"/>
  <c r="K508" i="2"/>
  <c r="I507" i="2"/>
  <c r="C20" i="3"/>
  <c r="L504" i="2" l="1"/>
  <c r="K507" i="2"/>
  <c r="I504" i="2"/>
  <c r="L501" i="2" l="1"/>
  <c r="K504" i="2"/>
  <c r="I501" i="2"/>
  <c r="K501" i="2" l="1"/>
  <c r="L377" i="2"/>
  <c r="J307" i="2"/>
  <c r="J303" i="2" s="1"/>
  <c r="J302" i="2" s="1"/>
  <c r="J300" i="2" s="1"/>
  <c r="L197" i="2"/>
  <c r="L196" i="2" l="1"/>
  <c r="L304" i="2"/>
  <c r="L307" i="2"/>
  <c r="L515" i="2"/>
  <c r="L473" i="2"/>
  <c r="L398" i="2"/>
  <c r="L195" i="2" l="1"/>
  <c r="L303" i="2"/>
  <c r="I435" i="2"/>
  <c r="J435" i="2"/>
  <c r="I533" i="2"/>
  <c r="J533" i="2"/>
  <c r="I530" i="2"/>
  <c r="J530" i="2"/>
  <c r="I569" i="2"/>
  <c r="J569" i="2"/>
  <c r="L302" i="2" l="1"/>
  <c r="L194" i="2"/>
  <c r="K65" i="2"/>
  <c r="K66" i="2"/>
  <c r="K67" i="2"/>
  <c r="K68" i="2"/>
  <c r="K69" i="2"/>
  <c r="K74" i="2"/>
  <c r="K75" i="2"/>
  <c r="K76" i="2"/>
  <c r="K77" i="2"/>
  <c r="K78" i="2"/>
  <c r="K81" i="2"/>
  <c r="K82" i="2"/>
  <c r="K83" i="2"/>
  <c r="K84" i="2"/>
  <c r="K85" i="2"/>
  <c r="K86" i="2"/>
  <c r="K88" i="2"/>
  <c r="K90" i="2"/>
  <c r="K93" i="2"/>
  <c r="K94" i="2"/>
  <c r="K95" i="2"/>
  <c r="K96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6" i="2"/>
  <c r="K117" i="2"/>
  <c r="K118" i="2"/>
  <c r="K119" i="2"/>
  <c r="K120" i="2"/>
  <c r="K121" i="2"/>
  <c r="K122" i="2"/>
  <c r="K123" i="2"/>
  <c r="K124" i="2"/>
  <c r="K126" i="2"/>
  <c r="K131" i="2"/>
  <c r="K150" i="2"/>
  <c r="K151" i="2"/>
  <c r="K152" i="2"/>
  <c r="K154" i="2"/>
  <c r="K155" i="2"/>
  <c r="K158" i="2"/>
  <c r="K159" i="2"/>
  <c r="K162" i="2"/>
  <c r="K165" i="2"/>
  <c r="K166" i="2"/>
  <c r="K167" i="2"/>
  <c r="K168" i="2"/>
  <c r="K169" i="2"/>
  <c r="K170" i="2"/>
  <c r="K174" i="2"/>
  <c r="K180" i="2"/>
  <c r="K181" i="2"/>
  <c r="K184" i="2"/>
  <c r="K185" i="2"/>
  <c r="K189" i="2"/>
  <c r="K191" i="2"/>
  <c r="K208" i="2"/>
  <c r="K210" i="2"/>
  <c r="K211" i="2"/>
  <c r="K224" i="2"/>
  <c r="K225" i="2"/>
  <c r="K226" i="2"/>
  <c r="K228" i="2"/>
  <c r="K231" i="2"/>
  <c r="K232" i="2"/>
  <c r="K235" i="2"/>
  <c r="K236" i="2"/>
  <c r="K237" i="2"/>
  <c r="K239" i="2"/>
  <c r="K240" i="2"/>
  <c r="K241" i="2"/>
  <c r="K242" i="2"/>
  <c r="K243" i="2"/>
  <c r="K244" i="2"/>
  <c r="K245" i="2"/>
  <c r="K246" i="2"/>
  <c r="K247" i="2"/>
  <c r="K248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6" i="2"/>
  <c r="K277" i="2"/>
  <c r="K278" i="2"/>
  <c r="K285" i="2"/>
  <c r="K289" i="2"/>
  <c r="K291" i="2"/>
  <c r="K298" i="2"/>
  <c r="K320" i="2"/>
  <c r="K321" i="2"/>
  <c r="K324" i="2"/>
  <c r="K326" i="2"/>
  <c r="K327" i="2"/>
  <c r="K330" i="2"/>
  <c r="K344" i="2"/>
  <c r="K345" i="2"/>
  <c r="K349" i="2"/>
  <c r="K373" i="2"/>
  <c r="K374" i="2"/>
  <c r="K375" i="2"/>
  <c r="K376" i="2"/>
  <c r="K378" i="2"/>
  <c r="K379" i="2"/>
  <c r="K380" i="2"/>
  <c r="K386" i="2"/>
  <c r="K388" i="2"/>
  <c r="K391" i="2"/>
  <c r="K392" i="2"/>
  <c r="K393" i="2"/>
  <c r="K395" i="2"/>
  <c r="K396" i="2"/>
  <c r="K399" i="2"/>
  <c r="K400" i="2"/>
  <c r="K404" i="2"/>
  <c r="K407" i="2"/>
  <c r="K409" i="2"/>
  <c r="K411" i="2"/>
  <c r="K414" i="2"/>
  <c r="K426" i="2"/>
  <c r="K427" i="2"/>
  <c r="K436" i="2"/>
  <c r="K437" i="2"/>
  <c r="K439" i="2"/>
  <c r="K442" i="2"/>
  <c r="K449" i="2"/>
  <c r="K474" i="2"/>
  <c r="K497" i="2"/>
  <c r="K498" i="2"/>
  <c r="K516" i="2"/>
  <c r="K517" i="2"/>
  <c r="K518" i="2"/>
  <c r="K529" i="2"/>
  <c r="K531" i="2"/>
  <c r="K532" i="2"/>
  <c r="K534" i="2"/>
  <c r="K535" i="2"/>
  <c r="K538" i="2"/>
  <c r="K539" i="2"/>
  <c r="K540" i="2"/>
  <c r="K542" i="2"/>
  <c r="K543" i="2"/>
  <c r="K544" i="2"/>
  <c r="K545" i="2"/>
  <c r="K546" i="2"/>
  <c r="K548" i="2"/>
  <c r="K549" i="2"/>
  <c r="K550" i="2"/>
  <c r="K551" i="2"/>
  <c r="K552" i="2"/>
  <c r="K553" i="2"/>
  <c r="K554" i="2"/>
  <c r="K556" i="2"/>
  <c r="K557" i="2"/>
  <c r="K560" i="2"/>
  <c r="K561" i="2"/>
  <c r="K566" i="2"/>
  <c r="K570" i="2"/>
  <c r="K569" i="2" s="1"/>
  <c r="K587" i="2"/>
  <c r="K589" i="2"/>
  <c r="K598" i="2"/>
  <c r="K606" i="2"/>
  <c r="K617" i="2"/>
  <c r="K620" i="2"/>
  <c r="K621" i="2"/>
  <c r="K622" i="2"/>
  <c r="K623" i="2"/>
  <c r="K624" i="2"/>
  <c r="K627" i="2"/>
  <c r="K629" i="2"/>
  <c r="K630" i="2"/>
  <c r="K633" i="2"/>
  <c r="K634" i="2"/>
  <c r="K646" i="2"/>
  <c r="K653" i="2"/>
  <c r="K654" i="2"/>
  <c r="K659" i="2"/>
  <c r="K660" i="2"/>
  <c r="K665" i="2"/>
  <c r="K670" i="2"/>
  <c r="K671" i="2"/>
  <c r="K672" i="2"/>
  <c r="K681" i="2"/>
  <c r="K682" i="2"/>
  <c r="K689" i="2"/>
  <c r="K690" i="2"/>
  <c r="K691" i="2"/>
  <c r="K692" i="2"/>
  <c r="K693" i="2"/>
  <c r="K694" i="2"/>
  <c r="K695" i="2"/>
  <c r="K696" i="2"/>
  <c r="K697" i="2"/>
  <c r="K698" i="2"/>
  <c r="K702" i="2"/>
  <c r="K709" i="2"/>
  <c r="K714" i="2"/>
  <c r="K719" i="2"/>
  <c r="K720" i="2"/>
  <c r="K726" i="2"/>
  <c r="K727" i="2"/>
  <c r="K730" i="2"/>
  <c r="K731" i="2"/>
  <c r="K732" i="2"/>
  <c r="K737" i="2"/>
  <c r="K748" i="2"/>
  <c r="K749" i="2"/>
  <c r="K750" i="2"/>
  <c r="K751" i="2"/>
  <c r="K760" i="2"/>
  <c r="K772" i="2"/>
  <c r="K64" i="2"/>
  <c r="L533" i="2"/>
  <c r="L530" i="2"/>
  <c r="L238" i="2"/>
  <c r="L250" i="2"/>
  <c r="L537" i="2"/>
  <c r="L541" i="2"/>
  <c r="L547" i="2"/>
  <c r="L718" i="2"/>
  <c r="L115" i="2"/>
  <c r="L98" i="2"/>
  <c r="L91" i="2"/>
  <c r="L300" i="2" l="1"/>
  <c r="K530" i="2"/>
  <c r="K533" i="2"/>
  <c r="K435" i="2"/>
  <c r="L747" i="2"/>
  <c r="L569" i="2"/>
  <c r="L435" i="2"/>
  <c r="J537" i="2" l="1"/>
  <c r="J541" i="2"/>
  <c r="J547" i="2"/>
  <c r="I528" i="2"/>
  <c r="J559" i="2"/>
  <c r="J558" i="2" s="1"/>
  <c r="J238" i="2"/>
  <c r="J250" i="2"/>
  <c r="J688" i="2"/>
  <c r="J149" i="2"/>
  <c r="L149" i="2"/>
  <c r="J153" i="2"/>
  <c r="L153" i="2"/>
  <c r="I153" i="2"/>
  <c r="J157" i="2"/>
  <c r="L157" i="2"/>
  <c r="J161" i="2"/>
  <c r="L161" i="2"/>
  <c r="J164" i="2"/>
  <c r="L164" i="2"/>
  <c r="J173" i="2"/>
  <c r="J172" i="2" s="1"/>
  <c r="L173" i="2"/>
  <c r="J179" i="2"/>
  <c r="L179" i="2"/>
  <c r="J183" i="2"/>
  <c r="J182" i="2" s="1"/>
  <c r="L183" i="2"/>
  <c r="J190" i="2"/>
  <c r="J188" i="2" s="1"/>
  <c r="L190" i="2"/>
  <c r="J207" i="2"/>
  <c r="L207" i="2"/>
  <c r="J209" i="2"/>
  <c r="L209" i="2"/>
  <c r="J223" i="2"/>
  <c r="L223" i="2"/>
  <c r="J227" i="2"/>
  <c r="L227" i="2"/>
  <c r="J230" i="2"/>
  <c r="L230" i="2"/>
  <c r="I230" i="2"/>
  <c r="J234" i="2"/>
  <c r="L234" i="2"/>
  <c r="I250" i="2"/>
  <c r="K250" i="2" s="1"/>
  <c r="J275" i="2"/>
  <c r="L275" i="2"/>
  <c r="J284" i="2"/>
  <c r="J283" i="2" s="1"/>
  <c r="J282" i="2" s="1"/>
  <c r="L284" i="2"/>
  <c r="J288" i="2"/>
  <c r="J287" i="2" s="1"/>
  <c r="L288" i="2"/>
  <c r="J297" i="2"/>
  <c r="J296" i="2" s="1"/>
  <c r="J295" i="2" s="1"/>
  <c r="J293" i="2" s="1"/>
  <c r="L297" i="2"/>
  <c r="J319" i="2"/>
  <c r="L319" i="2"/>
  <c r="J323" i="2"/>
  <c r="L323" i="2"/>
  <c r="J325" i="2"/>
  <c r="L325" i="2"/>
  <c r="I325" i="2"/>
  <c r="J329" i="2"/>
  <c r="J328" i="2" s="1"/>
  <c r="L329" i="2"/>
  <c r="J343" i="2"/>
  <c r="J342" i="2" s="1"/>
  <c r="L343" i="2"/>
  <c r="J348" i="2"/>
  <c r="J347" i="2" s="1"/>
  <c r="L348" i="2"/>
  <c r="J372" i="2"/>
  <c r="L372" i="2"/>
  <c r="J377" i="2"/>
  <c r="J385" i="2"/>
  <c r="L385" i="2"/>
  <c r="J387" i="2"/>
  <c r="L387" i="2"/>
  <c r="J398" i="2"/>
  <c r="J397" i="2" s="1"/>
  <c r="J394" i="2" s="1"/>
  <c r="L397" i="2"/>
  <c r="J406" i="2"/>
  <c r="J405" i="2" s="1"/>
  <c r="J403" i="2" s="1"/>
  <c r="L406" i="2"/>
  <c r="J413" i="2"/>
  <c r="J412" i="2" s="1"/>
  <c r="J410" i="2" s="1"/>
  <c r="L413" i="2"/>
  <c r="J425" i="2"/>
  <c r="J424" i="2" s="1"/>
  <c r="J422" i="2" s="1"/>
  <c r="J417" i="2" s="1"/>
  <c r="L425" i="2"/>
  <c r="L434" i="2"/>
  <c r="J434" i="2"/>
  <c r="J441" i="2"/>
  <c r="J440" i="2" s="1"/>
  <c r="L441" i="2"/>
  <c r="J447" i="2"/>
  <c r="J446" i="2" s="1"/>
  <c r="J444" i="2" s="1"/>
  <c r="J467" i="2"/>
  <c r="J466" i="2" s="1"/>
  <c r="L467" i="2"/>
  <c r="J473" i="2"/>
  <c r="J472" i="2" s="1"/>
  <c r="L472" i="2"/>
  <c r="J482" i="2"/>
  <c r="J480" i="2" s="1"/>
  <c r="J477" i="2" s="1"/>
  <c r="L482" i="2"/>
  <c r="J483" i="2"/>
  <c r="L483" i="2"/>
  <c r="J496" i="2"/>
  <c r="J495" i="2" s="1"/>
  <c r="J492" i="2" s="1"/>
  <c r="L496" i="2"/>
  <c r="J515" i="2"/>
  <c r="J514" i="2" s="1"/>
  <c r="J512" i="2" s="1"/>
  <c r="L514" i="2"/>
  <c r="J528" i="2"/>
  <c r="L528" i="2"/>
  <c r="J555" i="2"/>
  <c r="L555" i="2"/>
  <c r="L559" i="2"/>
  <c r="J565" i="2"/>
  <c r="J564" i="2" s="1"/>
  <c r="L565" i="2"/>
  <c r="J568" i="2"/>
  <c r="L568" i="2"/>
  <c r="J577" i="2"/>
  <c r="J576" i="2" s="1"/>
  <c r="J573" i="2" s="1"/>
  <c r="L577" i="2"/>
  <c r="J586" i="2"/>
  <c r="J585" i="2" s="1"/>
  <c r="J583" i="2" s="1"/>
  <c r="J580" i="2" s="1"/>
  <c r="L586" i="2"/>
  <c r="J597" i="2"/>
  <c r="J596" i="2" s="1"/>
  <c r="J594" i="2" s="1"/>
  <c r="J591" i="2" s="1"/>
  <c r="L597" i="2"/>
  <c r="J605" i="2"/>
  <c r="J603" i="2" s="1"/>
  <c r="J600" i="2" s="1"/>
  <c r="L605" i="2"/>
  <c r="J615" i="2"/>
  <c r="L615" i="2"/>
  <c r="J616" i="2"/>
  <c r="L616" i="2"/>
  <c r="J619" i="2"/>
  <c r="L619" i="2"/>
  <c r="J631" i="2"/>
  <c r="J626" i="2" s="1"/>
  <c r="L631" i="2"/>
  <c r="J632" i="2"/>
  <c r="L632" i="2"/>
  <c r="J645" i="2"/>
  <c r="J644" i="2" s="1"/>
  <c r="J641" i="2" s="1"/>
  <c r="J638" i="2" s="1"/>
  <c r="L645" i="2"/>
  <c r="J658" i="2"/>
  <c r="J650" i="2" s="1"/>
  <c r="L658" i="2"/>
  <c r="J669" i="2"/>
  <c r="J668" i="2" s="1"/>
  <c r="J662" i="2" s="1"/>
  <c r="L669" i="2"/>
  <c r="I688" i="2"/>
  <c r="K688" i="2" s="1"/>
  <c r="J700" i="2"/>
  <c r="L700" i="2"/>
  <c r="J701" i="2"/>
  <c r="L701" i="2"/>
  <c r="J708" i="2"/>
  <c r="J707" i="2" s="1"/>
  <c r="J704" i="2" s="1"/>
  <c r="L708" i="2"/>
  <c r="J718" i="2"/>
  <c r="J725" i="2"/>
  <c r="L725" i="2"/>
  <c r="L717" i="2" s="1"/>
  <c r="J729" i="2"/>
  <c r="J728" i="2" s="1"/>
  <c r="L729" i="2"/>
  <c r="J736" i="2"/>
  <c r="J735" i="2" s="1"/>
  <c r="J734" i="2" s="1"/>
  <c r="L736" i="2"/>
  <c r="J747" i="2"/>
  <c r="J746" i="2" s="1"/>
  <c r="J743" i="2" s="1"/>
  <c r="L746" i="2"/>
  <c r="I747" i="2"/>
  <c r="K747" i="2" s="1"/>
  <c r="J759" i="2"/>
  <c r="J758" i="2" s="1"/>
  <c r="J754" i="2" s="1"/>
  <c r="L771" i="2"/>
  <c r="J771" i="2"/>
  <c r="J770" i="2" s="1"/>
  <c r="L412" i="2" l="1"/>
  <c r="L394" i="2"/>
  <c r="L287" i="2"/>
  <c r="L188" i="2"/>
  <c r="L527" i="2"/>
  <c r="L466" i="2"/>
  <c r="L743" i="2"/>
  <c r="L758" i="2"/>
  <c r="L687" i="2"/>
  <c r="L686" i="2" s="1"/>
  <c r="L683" i="2" s="1"/>
  <c r="L512" i="2"/>
  <c r="L728" i="2"/>
  <c r="L735" i="2"/>
  <c r="L564" i="2"/>
  <c r="L424" i="2"/>
  <c r="L405" i="2"/>
  <c r="L296" i="2"/>
  <c r="L283" i="2"/>
  <c r="K325" i="2"/>
  <c r="K230" i="2"/>
  <c r="J341" i="2"/>
  <c r="J339" i="2" s="1"/>
  <c r="J335" i="2" s="1"/>
  <c r="J334" i="2" s="1"/>
  <c r="L770" i="2"/>
  <c r="L707" i="2"/>
  <c r="L668" i="2"/>
  <c r="L650" i="2"/>
  <c r="L644" i="2"/>
  <c r="L626" i="2"/>
  <c r="L603" i="2"/>
  <c r="L596" i="2"/>
  <c r="L585" i="2"/>
  <c r="L576" i="2"/>
  <c r="L558" i="2"/>
  <c r="L536" i="2"/>
  <c r="K528" i="2"/>
  <c r="L495" i="2"/>
  <c r="L480" i="2"/>
  <c r="L440" i="2"/>
  <c r="L342" i="2"/>
  <c r="L328" i="2"/>
  <c r="L182" i="2"/>
  <c r="L172" i="2"/>
  <c r="K153" i="2"/>
  <c r="J563" i="2"/>
  <c r="J536" i="2"/>
  <c r="J527" i="2"/>
  <c r="J655" i="2"/>
  <c r="L384" i="2"/>
  <c r="J717" i="2"/>
  <c r="J716" i="2" s="1"/>
  <c r="J712" i="2" s="1"/>
  <c r="J384" i="2"/>
  <c r="J382" i="2" s="1"/>
  <c r="J148" i="2"/>
  <c r="L222" i="2"/>
  <c r="J156" i="2"/>
  <c r="L233" i="2"/>
  <c r="J614" i="2"/>
  <c r="J608" i="2" s="1"/>
  <c r="J432" i="2"/>
  <c r="J429" i="2" s="1"/>
  <c r="L206" i="2"/>
  <c r="J489" i="2"/>
  <c r="L156" i="2"/>
  <c r="L655" i="2"/>
  <c r="J222" i="2"/>
  <c r="J390" i="2"/>
  <c r="J280" i="2"/>
  <c r="L148" i="2"/>
  <c r="J687" i="2"/>
  <c r="J686" i="2" s="1"/>
  <c r="J683" i="2" s="1"/>
  <c r="L614" i="2"/>
  <c r="J371" i="2"/>
  <c r="J369" i="2" s="1"/>
  <c r="J318" i="2"/>
  <c r="J315" i="2" s="1"/>
  <c r="J310" i="2" s="1"/>
  <c r="J206" i="2"/>
  <c r="J205" i="2" s="1"/>
  <c r="J200" i="2" s="1"/>
  <c r="J637" i="2"/>
  <c r="L371" i="2"/>
  <c r="L318" i="2"/>
  <c r="J740" i="2"/>
  <c r="J767" i="2"/>
  <c r="J764" i="2" s="1"/>
  <c r="J763" i="2"/>
  <c r="L347" i="2"/>
  <c r="J666" i="2"/>
  <c r="J233" i="2"/>
  <c r="J176" i="2"/>
  <c r="I63" i="2"/>
  <c r="K63" i="2" s="1"/>
  <c r="I73" i="2"/>
  <c r="K73" i="2" s="1"/>
  <c r="I91" i="2"/>
  <c r="K91" i="2" s="1"/>
  <c r="I98" i="2"/>
  <c r="K98" i="2" s="1"/>
  <c r="I115" i="2"/>
  <c r="K115" i="2" s="1"/>
  <c r="L563" i="2" l="1"/>
  <c r="L422" i="2"/>
  <c r="L410" i="2"/>
  <c r="L662" i="2"/>
  <c r="L716" i="2"/>
  <c r="L403" i="2"/>
  <c r="L734" i="2"/>
  <c r="L754" i="2"/>
  <c r="L369" i="2"/>
  <c r="L282" i="2"/>
  <c r="L295" i="2"/>
  <c r="J221" i="2"/>
  <c r="J219" i="2" s="1"/>
  <c r="J215" i="2" s="1"/>
  <c r="J214" i="2" s="1"/>
  <c r="L341" i="2"/>
  <c r="J525" i="2"/>
  <c r="J522" i="2" s="1"/>
  <c r="J521" i="2" s="1"/>
  <c r="L608" i="2"/>
  <c r="L666" i="2"/>
  <c r="L432" i="2"/>
  <c r="L429" i="2" s="1"/>
  <c r="J203" i="2"/>
  <c r="L763" i="2"/>
  <c r="L767" i="2"/>
  <c r="L704" i="2"/>
  <c r="L641" i="2"/>
  <c r="L609" i="2"/>
  <c r="L600" i="2"/>
  <c r="L594" i="2"/>
  <c r="L583" i="2"/>
  <c r="L573" i="2"/>
  <c r="L492" i="2"/>
  <c r="L477" i="2"/>
  <c r="L382" i="2"/>
  <c r="L315" i="2"/>
  <c r="L221" i="2"/>
  <c r="L205" i="2"/>
  <c r="L176" i="2"/>
  <c r="J365" i="2"/>
  <c r="J363" i="2" s="1"/>
  <c r="J147" i="2"/>
  <c r="J146" i="2" s="1"/>
  <c r="J143" i="2" s="1"/>
  <c r="J142" i="2" s="1"/>
  <c r="J141" i="2" s="1"/>
  <c r="J680" i="2"/>
  <c r="J679" i="2" s="1"/>
  <c r="L147" i="2"/>
  <c r="J609" i="2"/>
  <c r="J115" i="2"/>
  <c r="J73" i="2"/>
  <c r="J87" i="2"/>
  <c r="L87" i="2"/>
  <c r="J89" i="2"/>
  <c r="L89" i="2"/>
  <c r="J91" i="2"/>
  <c r="J98" i="2"/>
  <c r="J63" i="2"/>
  <c r="L125" i="2"/>
  <c r="L130" i="2"/>
  <c r="J125" i="2"/>
  <c r="J130" i="2"/>
  <c r="L525" i="2" l="1"/>
  <c r="L522" i="2" s="1"/>
  <c r="L219" i="2"/>
  <c r="L339" i="2"/>
  <c r="L335" i="2" s="1"/>
  <c r="L334" i="2" s="1"/>
  <c r="L417" i="2"/>
  <c r="L310" i="2"/>
  <c r="L740" i="2"/>
  <c r="L390" i="2"/>
  <c r="L146" i="2"/>
  <c r="L712" i="2"/>
  <c r="L680" i="2" s="1"/>
  <c r="L293" i="2"/>
  <c r="L280" i="2"/>
  <c r="L764" i="2"/>
  <c r="L638" i="2"/>
  <c r="L591" i="2"/>
  <c r="L580" i="2"/>
  <c r="L489" i="2"/>
  <c r="L365" i="2"/>
  <c r="L200" i="2"/>
  <c r="L203" i="2"/>
  <c r="L71" i="2"/>
  <c r="J213" i="2"/>
  <c r="J71" i="2"/>
  <c r="J133" i="2" s="1"/>
  <c r="I669" i="2"/>
  <c r="K669" i="2" s="1"/>
  <c r="L363" i="2" l="1"/>
  <c r="L679" i="2"/>
  <c r="L133" i="2"/>
  <c r="L215" i="2"/>
  <c r="L143" i="2"/>
  <c r="L637" i="2"/>
  <c r="L521" i="2"/>
  <c r="J140" i="2"/>
  <c r="I537" i="2"/>
  <c r="K537" i="2" s="1"/>
  <c r="I541" i="2"/>
  <c r="K541" i="2" s="1"/>
  <c r="I547" i="2"/>
  <c r="K547" i="2" s="1"/>
  <c r="I223" i="2"/>
  <c r="K223" i="2" s="1"/>
  <c r="I234" i="2"/>
  <c r="K234" i="2" s="1"/>
  <c r="I238" i="2"/>
  <c r="K238" i="2" s="1"/>
  <c r="I275" i="2"/>
  <c r="K275" i="2" s="1"/>
  <c r="I149" i="2"/>
  <c r="I157" i="2"/>
  <c r="K157" i="2" s="1"/>
  <c r="I161" i="2"/>
  <c r="K161" i="2" s="1"/>
  <c r="I164" i="2"/>
  <c r="K164" i="2" s="1"/>
  <c r="I173" i="2"/>
  <c r="I179" i="2"/>
  <c r="K179" i="2" s="1"/>
  <c r="I183" i="2"/>
  <c r="I190" i="2"/>
  <c r="I227" i="2"/>
  <c r="K227" i="2" s="1"/>
  <c r="I319" i="2"/>
  <c r="K319" i="2" s="1"/>
  <c r="I323" i="2"/>
  <c r="K323" i="2" s="1"/>
  <c r="I329" i="2"/>
  <c r="I372" i="2"/>
  <c r="K372" i="2" s="1"/>
  <c r="I377" i="2"/>
  <c r="K377" i="2" s="1"/>
  <c r="I398" i="2"/>
  <c r="I406" i="2"/>
  <c r="I413" i="2"/>
  <c r="I425" i="2"/>
  <c r="K425" i="2" s="1"/>
  <c r="I441" i="2"/>
  <c r="I447" i="2"/>
  <c r="I467" i="2"/>
  <c r="I473" i="2"/>
  <c r="I483" i="2"/>
  <c r="K483" i="2" s="1"/>
  <c r="I496" i="2"/>
  <c r="I515" i="2"/>
  <c r="I565" i="2"/>
  <c r="K565" i="2" s="1"/>
  <c r="I577" i="2"/>
  <c r="I586" i="2"/>
  <c r="K586" i="2" s="1"/>
  <c r="I605" i="2"/>
  <c r="I632" i="2"/>
  <c r="K632" i="2" s="1"/>
  <c r="I658" i="2"/>
  <c r="I668" i="2"/>
  <c r="I701" i="2"/>
  <c r="K701" i="2" s="1"/>
  <c r="I708" i="2"/>
  <c r="I718" i="2"/>
  <c r="K718" i="2" s="1"/>
  <c r="I725" i="2"/>
  <c r="K725" i="2" s="1"/>
  <c r="I729" i="2"/>
  <c r="I736" i="2"/>
  <c r="I746" i="2"/>
  <c r="I759" i="2"/>
  <c r="I771" i="2"/>
  <c r="I297" i="2"/>
  <c r="L214" i="2" l="1"/>
  <c r="L142" i="2"/>
  <c r="K668" i="2"/>
  <c r="K662" i="2" s="1"/>
  <c r="I662" i="2"/>
  <c r="I707" i="2"/>
  <c r="K708" i="2"/>
  <c r="I770" i="2"/>
  <c r="K770" i="2" s="1"/>
  <c r="K771" i="2"/>
  <c r="I603" i="2"/>
  <c r="K605" i="2"/>
  <c r="I172" i="2"/>
  <c r="K172" i="2" s="1"/>
  <c r="K173" i="2"/>
  <c r="I148" i="2"/>
  <c r="K148" i="2" s="1"/>
  <c r="K149" i="2"/>
  <c r="I495" i="2"/>
  <c r="K496" i="2"/>
  <c r="I446" i="2"/>
  <c r="K447" i="2"/>
  <c r="I328" i="2"/>
  <c r="K328" i="2" s="1"/>
  <c r="K329" i="2"/>
  <c r="I655" i="2"/>
  <c r="K655" i="2" s="1"/>
  <c r="K658" i="2"/>
  <c r="I576" i="2"/>
  <c r="K577" i="2"/>
  <c r="I440" i="2"/>
  <c r="K440" i="2" s="1"/>
  <c r="K441" i="2"/>
  <c r="I182" i="2"/>
  <c r="K182" i="2" s="1"/>
  <c r="K183" i="2"/>
  <c r="L213" i="2"/>
  <c r="I466" i="2"/>
  <c r="K466" i="2" s="1"/>
  <c r="K467" i="2"/>
  <c r="I758" i="2"/>
  <c r="K759" i="2"/>
  <c r="I743" i="2"/>
  <c r="K743" i="2" s="1"/>
  <c r="K746" i="2"/>
  <c r="I735" i="2"/>
  <c r="K736" i="2"/>
  <c r="I728" i="2"/>
  <c r="K728" i="2" s="1"/>
  <c r="K729" i="2"/>
  <c r="I568" i="2"/>
  <c r="K568" i="2" s="1"/>
  <c r="I514" i="2"/>
  <c r="K515" i="2"/>
  <c r="I472" i="2"/>
  <c r="K472" i="2" s="1"/>
  <c r="K473" i="2"/>
  <c r="I434" i="2"/>
  <c r="K434" i="2" s="1"/>
  <c r="I412" i="2"/>
  <c r="K413" i="2"/>
  <c r="I405" i="2"/>
  <c r="K406" i="2"/>
  <c r="I397" i="2"/>
  <c r="K398" i="2"/>
  <c r="I296" i="2"/>
  <c r="K297" i="2"/>
  <c r="I188" i="2"/>
  <c r="K188" i="2" s="1"/>
  <c r="K190" i="2"/>
  <c r="I717" i="2"/>
  <c r="I650" i="2"/>
  <c r="K650" i="2" s="1"/>
  <c r="I233" i="2"/>
  <c r="K233" i="2" s="1"/>
  <c r="I156" i="2"/>
  <c r="I371" i="2"/>
  <c r="I527" i="2"/>
  <c r="I666" i="2"/>
  <c r="K666" i="2" s="1"/>
  <c r="I482" i="2"/>
  <c r="L141" i="2" l="1"/>
  <c r="I763" i="2"/>
  <c r="K763" i="2" s="1"/>
  <c r="I767" i="2"/>
  <c r="I764" i="2" s="1"/>
  <c r="K764" i="2" s="1"/>
  <c r="I176" i="2"/>
  <c r="K176" i="2" s="1"/>
  <c r="I444" i="2"/>
  <c r="K444" i="2" s="1"/>
  <c r="K446" i="2"/>
  <c r="I600" i="2"/>
  <c r="K600" i="2" s="1"/>
  <c r="K603" i="2"/>
  <c r="I704" i="2"/>
  <c r="K704" i="2" s="1"/>
  <c r="K707" i="2"/>
  <c r="I573" i="2"/>
  <c r="K573" i="2" s="1"/>
  <c r="K576" i="2"/>
  <c r="I492" i="2"/>
  <c r="K492" i="2" s="1"/>
  <c r="K495" i="2"/>
  <c r="I480" i="2"/>
  <c r="K482" i="2"/>
  <c r="I432" i="2"/>
  <c r="K432" i="2" s="1"/>
  <c r="K527" i="2"/>
  <c r="I754" i="2"/>
  <c r="K758" i="2"/>
  <c r="I734" i="2"/>
  <c r="K734" i="2" s="1"/>
  <c r="K735" i="2"/>
  <c r="I716" i="2"/>
  <c r="K717" i="2"/>
  <c r="I512" i="2"/>
  <c r="K514" i="2"/>
  <c r="I410" i="2"/>
  <c r="K410" i="2" s="1"/>
  <c r="K412" i="2"/>
  <c r="I403" i="2"/>
  <c r="K403" i="2" s="1"/>
  <c r="K405" i="2"/>
  <c r="I394" i="2"/>
  <c r="K397" i="2"/>
  <c r="I369" i="2"/>
  <c r="K369" i="2" s="1"/>
  <c r="K371" i="2"/>
  <c r="I295" i="2"/>
  <c r="K296" i="2"/>
  <c r="I147" i="2"/>
  <c r="I146" i="2" s="1"/>
  <c r="K156" i="2"/>
  <c r="I628" i="2"/>
  <c r="K628" i="2" s="1"/>
  <c r="L140" i="2" l="1"/>
  <c r="L135" i="2" s="1"/>
  <c r="K767" i="2"/>
  <c r="I477" i="2"/>
  <c r="K477" i="2" s="1"/>
  <c r="K480" i="2"/>
  <c r="I429" i="2"/>
  <c r="K429" i="2" s="1"/>
  <c r="K754" i="2"/>
  <c r="I740" i="2"/>
  <c r="K740" i="2" s="1"/>
  <c r="I712" i="2"/>
  <c r="K712" i="2" s="1"/>
  <c r="K716" i="2"/>
  <c r="K512" i="2"/>
  <c r="I489" i="2"/>
  <c r="K489" i="2" s="1"/>
  <c r="K394" i="2"/>
  <c r="I390" i="2"/>
  <c r="K390" i="2" s="1"/>
  <c r="I293" i="2"/>
  <c r="K293" i="2" s="1"/>
  <c r="K295" i="2"/>
  <c r="K147" i="2"/>
  <c r="I143" i="2"/>
  <c r="K143" i="2" s="1"/>
  <c r="K146" i="2"/>
  <c r="I424" i="2"/>
  <c r="I422" i="2" l="1"/>
  <c r="K424" i="2"/>
  <c r="I387" i="2"/>
  <c r="K387" i="2" s="1"/>
  <c r="I385" i="2"/>
  <c r="K385" i="2" s="1"/>
  <c r="I417" i="2" l="1"/>
  <c r="K417" i="2" s="1"/>
  <c r="K422" i="2"/>
  <c r="I384" i="2"/>
  <c r="I288" i="2"/>
  <c r="I284" i="2"/>
  <c r="I382" i="2" l="1"/>
  <c r="K384" i="2"/>
  <c r="I287" i="2"/>
  <c r="K287" i="2" s="1"/>
  <c r="K288" i="2"/>
  <c r="I283" i="2"/>
  <c r="K284" i="2"/>
  <c r="I87" i="2"/>
  <c r="K87" i="2" s="1"/>
  <c r="I89" i="2"/>
  <c r="K89" i="2" s="1"/>
  <c r="I365" i="2" l="1"/>
  <c r="K382" i="2"/>
  <c r="I282" i="2"/>
  <c r="K283" i="2"/>
  <c r="I71" i="2"/>
  <c r="K71" i="2" s="1"/>
  <c r="I209" i="2"/>
  <c r="K209" i="2" s="1"/>
  <c r="I555" i="2"/>
  <c r="I536" i="2" l="1"/>
  <c r="K555" i="2"/>
  <c r="I363" i="2"/>
  <c r="K365" i="2"/>
  <c r="K363" i="2" s="1"/>
  <c r="I280" i="2"/>
  <c r="K280" i="2" s="1"/>
  <c r="K282" i="2"/>
  <c r="I616" i="2"/>
  <c r="K616" i="2" s="1"/>
  <c r="I597" i="2"/>
  <c r="I585" i="2"/>
  <c r="I564" i="2"/>
  <c r="I559" i="2"/>
  <c r="I348" i="2"/>
  <c r="I343" i="2"/>
  <c r="I318" i="2"/>
  <c r="I222" i="2"/>
  <c r="I207" i="2"/>
  <c r="K207" i="2" s="1"/>
  <c r="I700" i="2"/>
  <c r="I645" i="2"/>
  <c r="I631" i="2"/>
  <c r="I619" i="2"/>
  <c r="K619" i="2" s="1"/>
  <c r="I615" i="2"/>
  <c r="K615" i="2" s="1"/>
  <c r="I130" i="2"/>
  <c r="K130" i="2" s="1"/>
  <c r="I125" i="2"/>
  <c r="K125" i="2" s="1"/>
  <c r="I347" i="2" l="1"/>
  <c r="K347" i="2" s="1"/>
  <c r="K348" i="2"/>
  <c r="I596" i="2"/>
  <c r="K597" i="2"/>
  <c r="I626" i="2"/>
  <c r="K626" i="2" s="1"/>
  <c r="K631" i="2"/>
  <c r="I558" i="2"/>
  <c r="K558" i="2" s="1"/>
  <c r="K559" i="2"/>
  <c r="I644" i="2"/>
  <c r="K645" i="2"/>
  <c r="I342" i="2"/>
  <c r="K343" i="2"/>
  <c r="I583" i="2"/>
  <c r="K585" i="2"/>
  <c r="K536" i="2"/>
  <c r="I687" i="2"/>
  <c r="I686" i="2" s="1"/>
  <c r="K700" i="2"/>
  <c r="I563" i="2"/>
  <c r="K563" i="2" s="1"/>
  <c r="K564" i="2"/>
  <c r="I315" i="2"/>
  <c r="K318" i="2"/>
  <c r="I221" i="2"/>
  <c r="K221" i="2" s="1"/>
  <c r="K222" i="2"/>
  <c r="I133" i="2"/>
  <c r="K133" i="2" s="1"/>
  <c r="I614" i="2"/>
  <c r="I206" i="2"/>
  <c r="E30" i="3"/>
  <c r="D30" i="3"/>
  <c r="C30" i="3"/>
  <c r="E27" i="3"/>
  <c r="D27" i="3"/>
  <c r="C27" i="3"/>
  <c r="E25" i="3"/>
  <c r="D25" i="3"/>
  <c r="C25" i="3"/>
  <c r="E20" i="3"/>
  <c r="D20" i="3"/>
  <c r="E16" i="3"/>
  <c r="D16" i="3"/>
  <c r="C34" i="3" l="1"/>
  <c r="C37" i="3" s="1"/>
  <c r="C40" i="3" s="1"/>
  <c r="D34" i="3"/>
  <c r="D37" i="3" s="1"/>
  <c r="D40" i="3" s="1"/>
  <c r="E34" i="3"/>
  <c r="E37" i="3" s="1"/>
  <c r="E40" i="3" s="1"/>
  <c r="K687" i="2"/>
  <c r="I525" i="2"/>
  <c r="I522" i="2" s="1"/>
  <c r="I341" i="2"/>
  <c r="K342" i="2"/>
  <c r="I594" i="2"/>
  <c r="K596" i="2"/>
  <c r="I609" i="2"/>
  <c r="K609" i="2" s="1"/>
  <c r="K614" i="2"/>
  <c r="I205" i="2"/>
  <c r="K205" i="2" s="1"/>
  <c r="K206" i="2"/>
  <c r="K525" i="2"/>
  <c r="K522" i="2" s="1"/>
  <c r="I580" i="2"/>
  <c r="K580" i="2" s="1"/>
  <c r="K583" i="2"/>
  <c r="I641" i="2"/>
  <c r="K644" i="2"/>
  <c r="I683" i="2"/>
  <c r="K686" i="2"/>
  <c r="I310" i="2"/>
  <c r="K310" i="2" s="1"/>
  <c r="K315" i="2"/>
  <c r="I219" i="2"/>
  <c r="I215" i="2" s="1"/>
  <c r="I608" i="2"/>
  <c r="K608" i="2" s="1"/>
  <c r="I200" i="2" l="1"/>
  <c r="I142" i="2" s="1"/>
  <c r="I141" i="2" s="1"/>
  <c r="K141" i="2" s="1"/>
  <c r="I638" i="2"/>
  <c r="K641" i="2"/>
  <c r="I591" i="2"/>
  <c r="K594" i="2"/>
  <c r="I203" i="2"/>
  <c r="K203" i="2" s="1"/>
  <c r="I339" i="2"/>
  <c r="K341" i="2"/>
  <c r="I680" i="2"/>
  <c r="K683" i="2"/>
  <c r="K219" i="2"/>
  <c r="K215" i="2"/>
  <c r="I214" i="2"/>
  <c r="K214" i="2" s="1"/>
  <c r="K200" i="2" l="1"/>
  <c r="I335" i="2"/>
  <c r="K339" i="2"/>
  <c r="K591" i="2"/>
  <c r="K521" i="2" s="1"/>
  <c r="I521" i="2"/>
  <c r="K142" i="2"/>
  <c r="I637" i="2"/>
  <c r="K637" i="2" s="1"/>
  <c r="K638" i="2"/>
  <c r="I679" i="2"/>
  <c r="K679" i="2" s="1"/>
  <c r="K680" i="2"/>
  <c r="I334" i="2" l="1"/>
  <c r="K334" i="2" s="1"/>
  <c r="K335" i="2"/>
  <c r="I213" i="2" l="1"/>
  <c r="K213" i="2" s="1"/>
  <c r="I140" i="2" l="1"/>
  <c r="K140" i="2" s="1"/>
</calcChain>
</file>

<file path=xl/sharedStrings.xml><?xml version="1.0" encoding="utf-8"?>
<sst xmlns="http://schemas.openxmlformats.org/spreadsheetml/2006/main" count="734" uniqueCount="532">
  <si>
    <t>Broj računa</t>
  </si>
  <si>
    <t>Vrsta rashoda i izdataka</t>
  </si>
  <si>
    <t>UKUPNO RASHODI I IZDACI</t>
  </si>
  <si>
    <t>RASHODI POSLOVANJA</t>
  </si>
  <si>
    <t>RASHODI ZA ZAPOSLENE</t>
  </si>
  <si>
    <t>Porez na dohodak</t>
  </si>
  <si>
    <t>Doprinosi iz plaća</t>
  </si>
  <si>
    <t>Doprinosi za zdravstveno osiguranje</t>
  </si>
  <si>
    <t>MATERIJALNI RASHODI</t>
  </si>
  <si>
    <t>Naknade članovima Op.vijeća i Povjerenstava</t>
  </si>
  <si>
    <t>Reprezentacija - općinski i vjerski blagdani</t>
  </si>
  <si>
    <t>Reprezentacija</t>
  </si>
  <si>
    <t>Reprezentacija - božićni pokloni</t>
  </si>
  <si>
    <t>Reprezentacija - međunarodna suradnja</t>
  </si>
  <si>
    <t>DONACIJE I OSTALI RASHODI</t>
  </si>
  <si>
    <t>Tekuće održavanje</t>
  </si>
  <si>
    <t>Neto plaće</t>
  </si>
  <si>
    <t>Službena putovanja</t>
  </si>
  <si>
    <t>Naknada za prijevoz na posao i s posla</t>
  </si>
  <si>
    <t>Stručno usavršavanje</t>
  </si>
  <si>
    <t>Uredski materijal</t>
  </si>
  <si>
    <t>Literatura</t>
  </si>
  <si>
    <t>Ostali materijal</t>
  </si>
  <si>
    <t>Električna energija</t>
  </si>
  <si>
    <t>Slivna vodna naknada</t>
  </si>
  <si>
    <t>Sitan inventar</t>
  </si>
  <si>
    <t>Ugovori o djelu - bruto</t>
  </si>
  <si>
    <t>Reprezentacija - tekuća</t>
  </si>
  <si>
    <t>FINANCIJSKI RASHODI</t>
  </si>
  <si>
    <t>Bankarske usluge i usluge platnog prometa</t>
  </si>
  <si>
    <t>Održavanje građevinskih objekata</t>
  </si>
  <si>
    <t>Održavanje postrojenja i opreme</t>
  </si>
  <si>
    <t>Premije osiguranja</t>
  </si>
  <si>
    <t>VZ Općine Ferdinandovac</t>
  </si>
  <si>
    <t>DVD Ferdinandovac</t>
  </si>
  <si>
    <t>Donacija - Civilna zaštita</t>
  </si>
  <si>
    <t>Utrošak el.energije</t>
  </si>
  <si>
    <t>Bruto plaće za redovni rad</t>
  </si>
  <si>
    <t>Naknade za prijevoz na posao i s posla</t>
  </si>
  <si>
    <t>Župa sv. Ferdinanda</t>
  </si>
  <si>
    <t>NAKNADE GRAĐANIMA I KUĆANSTVIMA</t>
  </si>
  <si>
    <t>Bratovština sv. Ferdinanda</t>
  </si>
  <si>
    <t>PRIHODI</t>
  </si>
  <si>
    <t>PRIHODI OD POREZA</t>
  </si>
  <si>
    <t>Porez na korištenje javnih površina</t>
  </si>
  <si>
    <t>Porez na promet nekretnina</t>
  </si>
  <si>
    <t>Porez na potrošnju</t>
  </si>
  <si>
    <t>PRIHODI OD IMOVINE</t>
  </si>
  <si>
    <t>Naknada za koncesiju - groblje</t>
  </si>
  <si>
    <t>Naknada za koncesiju - dimnjačarske usluge</t>
  </si>
  <si>
    <t>Prihodi od zakupa i iznajmljivanja imovine</t>
  </si>
  <si>
    <t>PRIHODI PO POSEBNIM PROPISIMA</t>
  </si>
  <si>
    <t>Komunalni doprinos</t>
  </si>
  <si>
    <t>Komunalne naknade</t>
  </si>
  <si>
    <t>Šumski doprinos</t>
  </si>
  <si>
    <t>Ostali nespomenuti prihodi</t>
  </si>
  <si>
    <t>OSTALI PRIHODI</t>
  </si>
  <si>
    <t>PRIHODI OD PRODAJE NEFINANCIJSKE IMOVINE</t>
  </si>
  <si>
    <t>Stambeni objekti</t>
  </si>
  <si>
    <t>Naknada za eksploataciju mineralnih sirovina</t>
  </si>
  <si>
    <t>Ostali nesp. fin. rashodi</t>
  </si>
  <si>
    <t>DVD BRODIĆ</t>
  </si>
  <si>
    <t>Naknada za koncesiju - odvoz smeća</t>
  </si>
  <si>
    <t>Poštanske marke i poštarina</t>
  </si>
  <si>
    <t>Potrošnja plina i vode</t>
  </si>
  <si>
    <t>Prihod od spomeničke rente</t>
  </si>
  <si>
    <t>Grafičke i tiskarske usluge,izrada fotografija</t>
  </si>
  <si>
    <t>Sufinanciranje prijevoza učenika</t>
  </si>
  <si>
    <t>Neto plaća načelnika</t>
  </si>
  <si>
    <t xml:space="preserve">Intelektualne usluge </t>
  </si>
  <si>
    <t>Prihodi od dividende</t>
  </si>
  <si>
    <t>Naknade članovima MO</t>
  </si>
  <si>
    <t>Pomoći gradskom proračunu-JVP</t>
  </si>
  <si>
    <t>DOPRINOSI NA PLAĆE</t>
  </si>
  <si>
    <t>NAKNADE TROŠKOVA ZAPOSLENIMA</t>
  </si>
  <si>
    <t>RASHODI ZA MATERIJAL I ENERGIJU</t>
  </si>
  <si>
    <t>Uredski materijal i ostali materijalni rashodi</t>
  </si>
  <si>
    <t>RASHODI ZA USLUGE</t>
  </si>
  <si>
    <t>OSTALI FINANCIJSKI RASHODI</t>
  </si>
  <si>
    <t>Ostali nespomenuti financijski rashodi</t>
  </si>
  <si>
    <t>TEKUĆE DONACIJE</t>
  </si>
  <si>
    <t>GRAĐEVINSKI OBJEKTI</t>
  </si>
  <si>
    <t>POSTROJENJA I OPREMA</t>
  </si>
  <si>
    <t>Bruto naknada zamjeniku načelnika</t>
  </si>
  <si>
    <t>Potpore zavoda za zapošljavanje</t>
  </si>
  <si>
    <t>Toneri i tinte</t>
  </si>
  <si>
    <t>Računalne usluge i antivirusni programi</t>
  </si>
  <si>
    <t>Porodiljne naknade</t>
  </si>
  <si>
    <t>Naknada za zadržavanje nez.izg.zgrada</t>
  </si>
  <si>
    <t>Sudske i javnobilježničke pristojbe</t>
  </si>
  <si>
    <t>Materijal i sirovine</t>
  </si>
  <si>
    <t>Kamate na oročena sred. i depozite po viđenju</t>
  </si>
  <si>
    <t>Porez na dohodak-JVP</t>
  </si>
  <si>
    <t>Pomoći iz DP-za Dječji vrtić</t>
  </si>
  <si>
    <t>Prihod uslužnosti prava puta od infrastr.operatera</t>
  </si>
  <si>
    <t>Prihodi od uplate roditelja za DV</t>
  </si>
  <si>
    <t>BRUTO PLAĆE</t>
  </si>
  <si>
    <t>Usluge odvjetnika i pravnog savjetovanja</t>
  </si>
  <si>
    <t>OSTALI RASHODI ZA ZAPOSLENE</t>
  </si>
  <si>
    <t>Materijal za tekuće održavanje</t>
  </si>
  <si>
    <t>Usluge telefona</t>
  </si>
  <si>
    <t>Izrada i ažuriranje web i facebook str.,Općinski list</t>
  </si>
  <si>
    <t>Usluge bibliobusa</t>
  </si>
  <si>
    <t>HRT pretplata</t>
  </si>
  <si>
    <t>Zatezne kamate</t>
  </si>
  <si>
    <t xml:space="preserve">Izgradnja sekundarnog vodovoda </t>
  </si>
  <si>
    <t>Održavanje i modernizacija mreže javne rasvjete</t>
  </si>
  <si>
    <t>Zdravstvene usluge</t>
  </si>
  <si>
    <t>Naknade za rad Upravnog vijeća</t>
  </si>
  <si>
    <t>POMOĆI UNUTAR OPĆEG PRORAČUNA</t>
  </si>
  <si>
    <t>DVD LEPA GREDA</t>
  </si>
  <si>
    <t>Izrada Izvješća o stanju u prostoru</t>
  </si>
  <si>
    <t>Sufinanciranje stanovanja</t>
  </si>
  <si>
    <t>Sufinanciranje prehrane učenika OŠ</t>
  </si>
  <si>
    <t xml:space="preserve">Sufinanciranje odgoja i obrazovanja djece s </t>
  </si>
  <si>
    <t>posebnim potrebama te nadarene djece</t>
  </si>
  <si>
    <t>Stručni nadzor nad provođenjem deratizacije</t>
  </si>
  <si>
    <t>Naknada za koncesiju-INA</t>
  </si>
  <si>
    <t>Vodni doprinos</t>
  </si>
  <si>
    <t>Prihod od zakupa pljop.zemljišta</t>
  </si>
  <si>
    <t>Prihod od prodaje državnih biljega</t>
  </si>
  <si>
    <t>Ugovori o djelu</t>
  </si>
  <si>
    <t>Oprema i namještaj</t>
  </si>
  <si>
    <t>Proračun</t>
  </si>
  <si>
    <t>2019.</t>
  </si>
  <si>
    <t>Tekuće donacije u novcu (savjet mladih)</t>
  </si>
  <si>
    <t>Tekuće donacije u novcu (stranke)</t>
  </si>
  <si>
    <t>Komunalne usluge</t>
  </si>
  <si>
    <t>Objava oglasa</t>
  </si>
  <si>
    <t>UKUPNO PRIHODI I PRIMICI</t>
  </si>
  <si>
    <t>Sredstva fiskalnog izravnanja</t>
  </si>
  <si>
    <t>Najam opreme (fotokop.aparat)</t>
  </si>
  <si>
    <t>Nabava kosilica i opreme za komunalni pogon</t>
  </si>
  <si>
    <t xml:space="preserve">Pregled mesa na trihinelozu </t>
  </si>
  <si>
    <t>SUBVENCIJE</t>
  </si>
  <si>
    <t>SUBVENCIJE POLJOPRIVREDNICIMA</t>
  </si>
  <si>
    <t>Ostale naknade građanima i kućanstvima</t>
  </si>
  <si>
    <t>Akcija Solidarnost na djelu</t>
  </si>
  <si>
    <t>DODATNA ULAGANJA NA GRAĐEVINSKIM OBJEKTIMA</t>
  </si>
  <si>
    <t>Energetski pregled-DV</t>
  </si>
  <si>
    <t>Stipendije studentima</t>
  </si>
  <si>
    <t xml:space="preserve">Pomoć umirovljenicima </t>
  </si>
  <si>
    <r>
      <t xml:space="preserve">  </t>
    </r>
    <r>
      <rPr>
        <b/>
        <sz val="10"/>
        <rFont val="Arial"/>
        <family val="2"/>
        <charset val="238"/>
      </rPr>
      <t xml:space="preserve">                              Vjekoslav Maletić</t>
    </r>
  </si>
  <si>
    <t>OSTALI NESPOMENUTI RASHODI POSLOV.</t>
  </si>
  <si>
    <t>PRIHODI OD PRODAJE PROIZVED. IMOV.</t>
  </si>
  <si>
    <t>Kamate na oročena sred. i depoz. po viđenju-DV</t>
  </si>
  <si>
    <t>RASH. ZA NABAVU PROIZV. DUGOTR. IMOV.</t>
  </si>
  <si>
    <t>OSTALI NESPOMENUTI RASH. POSLOVANJA</t>
  </si>
  <si>
    <t>RASHODI ZA NABAVU NEFINANCIJSKE IMOV.</t>
  </si>
  <si>
    <t>DODATNA ULAGANJA NA NEFIN.IMOV.</t>
  </si>
  <si>
    <t>R. ZA NABAVU PROIZVEDENE DUGOTR. IM.</t>
  </si>
  <si>
    <t>OSTALE NAKNADE GRAĐANIMA I KUĆANST.</t>
  </si>
  <si>
    <t>TEKUĆE DONACIJE - vatrogastvo</t>
  </si>
  <si>
    <t>TEKUĆE DONACIJE-kultura</t>
  </si>
  <si>
    <t>TEKUĆE DONACIJE-župa i vjerske udruge</t>
  </si>
  <si>
    <t>Donacija - HGSS</t>
  </si>
  <si>
    <t>Usluga izrade dokumentacije</t>
  </si>
  <si>
    <t>Zbrinjavanje i čipiranje pasa</t>
  </si>
  <si>
    <t>Koncert-Dani Općine</t>
  </si>
  <si>
    <t>DP-1% prihoda</t>
  </si>
  <si>
    <t>Poljoprivredni redar</t>
  </si>
  <si>
    <t>Projekt "Održive misli"</t>
  </si>
  <si>
    <t>Obnova zgrade (stara ljekarna)</t>
  </si>
  <si>
    <t>Komunalni redar</t>
  </si>
  <si>
    <t>Trroškovi izbora - MO</t>
  </si>
  <si>
    <t>Pomoć iz FZOEU (sanacija smetlišta)</t>
  </si>
  <si>
    <t>Kapitalne pomoći iz ŽP-(ceste i drugi projekti)</t>
  </si>
  <si>
    <t>Članarine- Udruga Općina,LAG, TZ</t>
  </si>
  <si>
    <t>Kapitalne pomoći iz DP-vanjska igrala</t>
  </si>
  <si>
    <t>Dio plaće koordinatora</t>
  </si>
  <si>
    <t>Nabava bicikala</t>
  </si>
  <si>
    <t>REPUBLIKA HRVATSKA</t>
  </si>
  <si>
    <t>KOPRIVNIČKO - KRIŽEVAČKA ŽUPANIJA</t>
  </si>
  <si>
    <t>OPĆINA FERDINANDOVAC</t>
  </si>
  <si>
    <t xml:space="preserve">                                               PLAN RAZVOJNIH PROGRAMA</t>
  </si>
  <si>
    <t>Program/
aktivnost</t>
  </si>
  <si>
    <t>Naziv programa/aktivnosti</t>
  </si>
  <si>
    <t>Naziv mjere RS</t>
  </si>
  <si>
    <t>Cilj Mjere RS</t>
  </si>
  <si>
    <t>Izgradnja i održavanje ostale komunalne infrastrukture</t>
  </si>
  <si>
    <t>2.2.1.Poticanje energetske učinkovitosti i korištenja obnovljivih izvora energije</t>
  </si>
  <si>
    <t>Podići razinu kvalitete života kroz poticanje i promoviranje korištenja OIE te energetske učinkovitosti</t>
  </si>
  <si>
    <t>3.2.2. Unaprjeđenje društvene infrastrukture i aktivnosti civilnog društva</t>
  </si>
  <si>
    <t>Podići razinu kvalitete života kroz poticanje aktivnosti lokalne zajednice ulaganje u društvenu infrastrukturu</t>
  </si>
  <si>
    <t>Razvoj i upravljanje sustavom vodoopskrbe, odvodnje i zaštite voda</t>
  </si>
  <si>
    <t>Aglomeracija</t>
  </si>
  <si>
    <t>2.1.3.Razvoj i modernizacija komunalne infrastrukture</t>
  </si>
  <si>
    <t>Unaprijediti kvalitetu komunalnih usluga</t>
  </si>
  <si>
    <t>Izgradnja sekundarnog vodovoda</t>
  </si>
  <si>
    <t>Zaštita okoliša</t>
  </si>
  <si>
    <t>Sanacija odlagališta smeća</t>
  </si>
  <si>
    <t>2.2.2.Razvoj sustava gospodarenja otpadom</t>
  </si>
  <si>
    <t>Unaprijediti sustav gospodarenja otpadom</t>
  </si>
  <si>
    <t>Održavanje objekata komunalne infrastrukture</t>
  </si>
  <si>
    <t>Modernizacija mreže javne rasvjete</t>
  </si>
  <si>
    <t>2.1.2.Unaprjeđenje energetske infrastrukture</t>
  </si>
  <si>
    <t>Poboljšati kvalitetu energetske infrastrukture</t>
  </si>
  <si>
    <t>Prostorno uređenje i unapređenje stanovanja</t>
  </si>
  <si>
    <t>Gradnja i asfaltiranje nerazvrstanih cesta</t>
  </si>
  <si>
    <t>2.1.1.Razvoj i modernizacija prometne infrastrukture</t>
  </si>
  <si>
    <t>Poboljšati kvalitetu prometne infrastrukture kroz unaprjeđenje prometnog sustava</t>
  </si>
  <si>
    <t>Projektna dokumentacija</t>
  </si>
  <si>
    <t>Izrada projektne i natječajne dokumentacije</t>
  </si>
  <si>
    <t>U K U P N O</t>
  </si>
  <si>
    <t>UZVORI SREDSTAVA</t>
  </si>
  <si>
    <t>Općinski proračun - vlastita sredstva</t>
  </si>
  <si>
    <t>Potpore i sufinanciranja</t>
  </si>
  <si>
    <t>Ukupno:</t>
  </si>
  <si>
    <t>Projekcija 2021.</t>
  </si>
  <si>
    <t>Pomoć mladim obiteljima-stambeno zbrinjavanje</t>
  </si>
  <si>
    <t>Energetska obnova općinske zgrade</t>
  </si>
  <si>
    <t>Rekonstrukcija Društvenog doma</t>
  </si>
  <si>
    <t>Uređenje groblja</t>
  </si>
  <si>
    <t>OPĆINSKI NAČELNIK</t>
  </si>
  <si>
    <t>Prihod od najma Društvenog doma</t>
  </si>
  <si>
    <t>Prihodi od usluga vaganja</t>
  </si>
  <si>
    <t>Prihodi od grobne naknade</t>
  </si>
  <si>
    <t>Kapitalne pomoći iz EU -za ner.cesta</t>
  </si>
  <si>
    <t>Tek.pomoći-ŽP-sred.za drva</t>
  </si>
  <si>
    <t xml:space="preserve">POMOĆI IZ INOZEMSTVA I OD SUBJEKATA </t>
  </si>
  <si>
    <t>UNUTAR OPĆEG PRORAČUNA</t>
  </si>
  <si>
    <t>POMOĆI PRORAČUNU IZ DRUGIH PRORAČUNA</t>
  </si>
  <si>
    <t>POMOĆI OD IZVANPRORAČUNSKIH KORISNIKA</t>
  </si>
  <si>
    <t>POMOĆI TEMELJEM PRIJENOSA EU SREDSTAVA</t>
  </si>
  <si>
    <t>POMOĆI IZRAVNANJA ZA DECENTRALIZIRANE FUNKCIJE</t>
  </si>
  <si>
    <t>Kapitalne pomoći iz EU-sanacija smetlišta</t>
  </si>
  <si>
    <t>RAZDJEL 001 PREDSTAVNIČKA I IZVRŠNA TIJELA</t>
  </si>
  <si>
    <t>Funkcijska klasifikacija: 01 - Opće javne usluge</t>
  </si>
  <si>
    <t>Izvor financiranja: 11 - Opći prihodi i primici</t>
  </si>
  <si>
    <t>BRUTO PLAĆA</t>
  </si>
  <si>
    <t>OSTALI NESPOMENUTI RASHODI POSLOVANJA</t>
  </si>
  <si>
    <t>Prihodi od groblja i mrtvačnice</t>
  </si>
  <si>
    <t>OSTALI RASHODI</t>
  </si>
  <si>
    <t>Savjet potrošača-naknade</t>
  </si>
  <si>
    <t>IZVARDENI RASHODI</t>
  </si>
  <si>
    <t>Tekuća zaliha</t>
  </si>
  <si>
    <t>Program 01: Predstavnička i izvršna vlast</t>
  </si>
  <si>
    <t>Program 02: Mjesna samouprava</t>
  </si>
  <si>
    <t>Funkcijska klasifikacija: 01 Opće javne usluge</t>
  </si>
  <si>
    <t>Izvori financiranja: 11 - Opći prihodi i primici</t>
  </si>
  <si>
    <t>RAZDJEL 002 JEDINSTVENI UPRAVNI ODJEL</t>
  </si>
  <si>
    <t>Ostali rashodi za zaposlene (regres, božićnice,..)</t>
  </si>
  <si>
    <t>Radna i zaštitna odjeća i obuća</t>
  </si>
  <si>
    <t xml:space="preserve">RASHODI ZA ZAPOSLENE </t>
  </si>
  <si>
    <t>Ostali rashodi za zaposlene</t>
  </si>
  <si>
    <t>NAKNADE ZA PRIJEVOZ</t>
  </si>
  <si>
    <t>Najam računalnih programa</t>
  </si>
  <si>
    <t>Program 01: Unaprjeđenje poljoprivrede</t>
  </si>
  <si>
    <t>Funkcijska klasifikacija: 04 - Ekonomski poslovi</t>
  </si>
  <si>
    <t>Aktivnost A001010101: Općinski načelnik i zamjenik načelnika</t>
  </si>
  <si>
    <t>Aktivnost 001010102: Općinsko vijeće i radna tijela Općinskog vijeća</t>
  </si>
  <si>
    <t>Aktivnost 001010103: Izbori za EU parlament</t>
  </si>
  <si>
    <t>Aktivnost: 001020101 Djelokrug mjesne samouprave</t>
  </si>
  <si>
    <t>Aktivnost: 002010102 - Financije</t>
  </si>
  <si>
    <t>Izvršenje</t>
  </si>
  <si>
    <t>Program 01: Program održavanja komunalne infrastrukture</t>
  </si>
  <si>
    <t>Funkcijska klasifikacija: 06 - Unaprjeđenje stanovanja i zajednice</t>
  </si>
  <si>
    <t>Izvor financiranja: 41 - Pomoći</t>
  </si>
  <si>
    <t>Izvor financiranja:41 - Pomoći ; 11 - Opći prihodi i primici</t>
  </si>
  <si>
    <t xml:space="preserve">Izvor financiranja: 11 - Opći prihodi i primici; 31 - Prihodi za posebne namjene; </t>
  </si>
  <si>
    <t>Sadnice i cvijeće</t>
  </si>
  <si>
    <t>Materijal za održavanje kosilica</t>
  </si>
  <si>
    <t>Usluge održavanja kosilica</t>
  </si>
  <si>
    <t>Usluge odvoza smeća s mjesnog groblja</t>
  </si>
  <si>
    <t>Šodrenje, odgrtanje snijega, tek.održavanje cesta i mostova</t>
  </si>
  <si>
    <t>Program 02: Program građenja komunalne infrastrukture</t>
  </si>
  <si>
    <t>RASHODI ZA NABAVU PROIZVEDENE DUGOTRAJNE IMOVINE</t>
  </si>
  <si>
    <t>NC Kranjica Trepče</t>
  </si>
  <si>
    <t>Asfaltiranje nerazvrstanih cesta</t>
  </si>
  <si>
    <t>Aktivnost: 002030102 - Tekuće održavanje mreže javne rasvjete</t>
  </si>
  <si>
    <t>Izvor financiranja: 11 - Opći prihodi i primici; 41 - Pomoći</t>
  </si>
  <si>
    <t>Funkcijska klasifikacija: 05 - Zaštita okoliša</t>
  </si>
  <si>
    <t>Program 04: Zaštita i uređenje okoliša</t>
  </si>
  <si>
    <t>Održavanje javnih površina( septičke, kontejneri)</t>
  </si>
  <si>
    <t>Nabava posuda za prikupljanje recikl.otpada</t>
  </si>
  <si>
    <t>VIŠEGODIŠNJI NASADI</t>
  </si>
  <si>
    <t>Drvored-Mirogojska</t>
  </si>
  <si>
    <t>Održavanje skele, godišnji pregled i registracija</t>
  </si>
  <si>
    <t>Sređivanje imov.-pravnih odnosa, legalizacija</t>
  </si>
  <si>
    <t>RASHODI ZA DODATNA ULAGANJA NA NEFIN.IMOVINI</t>
  </si>
  <si>
    <t>Program 01: Predškolski odgoj</t>
  </si>
  <si>
    <t>Aktivnost A002040101: Redovni rad Dječjeg vrtića "Košutica"</t>
  </si>
  <si>
    <t>Funkcijska klasifikacija: 0911 - Predškolsko obrazovanje</t>
  </si>
  <si>
    <t>Korisnik: Dječji vrtić "Košutica"</t>
  </si>
  <si>
    <t>Program 02: Osnovnoškolsko obrazovanje</t>
  </si>
  <si>
    <t>Funkcijska klasifikacija: 0912 - Osnovno obrazovanje</t>
  </si>
  <si>
    <t>Aktivnost A002040201: Unaprjeđenje nastave u Osnovnoj školi</t>
  </si>
  <si>
    <t>Program 03: Srednjoškolsko obrazovanje</t>
  </si>
  <si>
    <t>Funkcijska klasifikacija: 092 - Srednjoškolsko obrazovanje</t>
  </si>
  <si>
    <t>Program 04: Visoka naobrazba</t>
  </si>
  <si>
    <t>Funkcijska klasifikacija: 094 - Visoka naobrazba</t>
  </si>
  <si>
    <t>Aktivnost A002040203: Studentske stipendije</t>
  </si>
  <si>
    <t>Program 01: Protupožarna zaštita</t>
  </si>
  <si>
    <t>Funkcijska klasifikacija: 032 - Protupožarna zaštita</t>
  </si>
  <si>
    <t>Aktivnost: 002050101: Sufinanciranje rada vatrogasnih društava, zajednica i postrojbi</t>
  </si>
  <si>
    <t>Program 02: Civilna zaštita</t>
  </si>
  <si>
    <t>Funkcijska klasifikacija: 03 - Javni red i sigurnost</t>
  </si>
  <si>
    <t>Aktivnost: 002050102: Sufinanciranje rada civilne zaštite i HGSS-a</t>
  </si>
  <si>
    <t>Program 01: Program javnih potreba u sportu</t>
  </si>
  <si>
    <t>Funkcijska klasifikacija: 08 - Rekreacija, kultura, religija</t>
  </si>
  <si>
    <t>TEKUĆE DONACIJE - sportske udruge</t>
  </si>
  <si>
    <t>Program 02: Program javnih potreba u kulturi</t>
  </si>
  <si>
    <t>Aktivnost A002060102: Sufinanciranje programa udruga u kulturi i tehničkoj kulturi</t>
  </si>
  <si>
    <t>TEKUĆE DONACIJE - tehnička kultura</t>
  </si>
  <si>
    <t>Aktivnost A002060103: Sufinanciranje župe i programa vjerskih udruga</t>
  </si>
  <si>
    <t>Program 01: Pomoć obiteljima i kućanstvima</t>
  </si>
  <si>
    <t>Funkcijska klasifikacija: 10 - Socijalna zaštita</t>
  </si>
  <si>
    <t>Aktivnost A002070101: Pomoć obiteljima</t>
  </si>
  <si>
    <t>Aktivnost A002070102: Pokloni djeci za blagdane</t>
  </si>
  <si>
    <t>OSTALE NAKNADE GRAĐANIMA I KUĆANSTVIMA</t>
  </si>
  <si>
    <t>Pokloni djeci za blagdane</t>
  </si>
  <si>
    <t>PLAĆE ZA REDOVAN RAD</t>
  </si>
  <si>
    <t>Plaće za zaposlene žene</t>
  </si>
  <si>
    <t>Troškovi prijevoza do korisnika</t>
  </si>
  <si>
    <t>Radna odjeća i obuća</t>
  </si>
  <si>
    <t>RASHODI ZA NABAVU NEFINANCIJSKE IMOVINE</t>
  </si>
  <si>
    <t>PRIJEVOZNA SREDSTVA</t>
  </si>
  <si>
    <t>Doprinosi za zdravstveno osiguranje koordinatora</t>
  </si>
  <si>
    <t>Sufinanciranje drva za ogrijev obiteljima</t>
  </si>
  <si>
    <t>Sufinanciranje gerontodomaćice - Mariška</t>
  </si>
  <si>
    <t>Program 02: Humanitarna skrb kroz udruge građana</t>
  </si>
  <si>
    <t>Aktivnost A002070201:Sufinanciranje udruga i društava</t>
  </si>
  <si>
    <t>Tekuće donacije udrugama</t>
  </si>
  <si>
    <t>Sufinanciranje rada Crvenog križa</t>
  </si>
  <si>
    <t>Aktivnost A002070202: Sufinanciranje zdravstvenih usluga</t>
  </si>
  <si>
    <t>Funkcijska klasifikacija: 07 - Zdravstvo</t>
  </si>
  <si>
    <t xml:space="preserve">Donacija za TIM 2 </t>
  </si>
  <si>
    <t>Program 05: Veterinarska zaštita okoliša</t>
  </si>
  <si>
    <t>Program 01: Djelatnost udruga građana</t>
  </si>
  <si>
    <t>Aktivnost A002080101: Sufinanciranje projekata</t>
  </si>
  <si>
    <t>GLAVA 00101: PREDSTAVNIČKA I IZVRŠNA TIJELA</t>
  </si>
  <si>
    <t>GLAVA 00201: jedinstveni upravni odjel</t>
  </si>
  <si>
    <t>GLAVA 00202: Poljoprivreda i poduzetništvo</t>
  </si>
  <si>
    <t>GLAVA 00204: Odgoj i obrazovanje</t>
  </si>
  <si>
    <t>GLAVA 00205: ORGANIZACIJA I PROVOĐENJE ZAŠTITE I SPAŠAVANJA</t>
  </si>
  <si>
    <t>GLAVA 00206: REKREACIJA, KULTURA, RELIGIJA</t>
  </si>
  <si>
    <t>GLAVA 00207: ZDRAVSTVO I SOCIJALNA SKRB</t>
  </si>
  <si>
    <t>Aktivnost: 002030401: Zaštita i uređenje okoliša</t>
  </si>
  <si>
    <t>Nabava posuda za prikupljanje komunalnog otpada</t>
  </si>
  <si>
    <t>Aktivnost: 002030501: Veterinarske usluge</t>
  </si>
  <si>
    <t>Kapitalni projekt 002070103 : Brižne žene Podravske</t>
  </si>
  <si>
    <t>Materijal i sred. za čišćenje</t>
  </si>
  <si>
    <t>GLAVA 008: Poticanje razvoja civilnog društva</t>
  </si>
  <si>
    <t>Usluga slanja e-računa</t>
  </si>
  <si>
    <t>Troškovi prijevoza pokojnika</t>
  </si>
  <si>
    <t>Aktivnost A002010103: Izrada dokumentacije</t>
  </si>
  <si>
    <t>RASHODI ZA NABAVU PROIZVEDENE FINANCIJSKE IMOVINE</t>
  </si>
  <si>
    <t>NEMATERIJALNA PROIZVEDENE IMOVINA</t>
  </si>
  <si>
    <t>Aktivnost 002060201: Sufinanc. udruga u kulturi i teh.kulturi</t>
  </si>
  <si>
    <t>Aktivnost 002060101: Sufinanciranje programa sportskih udruga</t>
  </si>
  <si>
    <t>Aktivnost A002040202: Sufinanc.prijevoza učenika srednjih š.</t>
  </si>
  <si>
    <t>objektima</t>
  </si>
  <si>
    <t xml:space="preserve">Kapitalni projekt: 001020601: Dodatna ulaganja na građevinskim </t>
  </si>
  <si>
    <t>infrastrukture</t>
  </si>
  <si>
    <t xml:space="preserve">Aktivnost: 002030601: Održavanje objekata komunalne </t>
  </si>
  <si>
    <t>odvodnje</t>
  </si>
  <si>
    <t>Kapitalni projekt: 002030301: Izgradnja sekundarnog vodovoda</t>
  </si>
  <si>
    <t>odvodnje i zaštite voda</t>
  </si>
  <si>
    <t xml:space="preserve">Program 03: Razvoj i upravljanje sustavom vodoopskrbe, </t>
  </si>
  <si>
    <t>i rekreacijskih prostora</t>
  </si>
  <si>
    <t xml:space="preserve">Kapitalni projekt: 002030202 - Rekonstrukcija sportskih </t>
  </si>
  <si>
    <t xml:space="preserve">Kapitalni projekt: 002030201: Rekonstrukcija i gradnja </t>
  </si>
  <si>
    <t>i komunalne djelatnosti</t>
  </si>
  <si>
    <t xml:space="preserve">GLAVA 00203: Prostorno planiranje, uređenje </t>
  </si>
  <si>
    <t>i stočarstva</t>
  </si>
  <si>
    <t xml:space="preserve">Aktivnost: 002020101: Poticanje poljoprivredne proizvodnje </t>
  </si>
  <si>
    <t>i stručnom osposobljavanju</t>
  </si>
  <si>
    <t xml:space="preserve">Aktivnost A002020101: Redovni rad osoba na javnim radovima </t>
  </si>
  <si>
    <t xml:space="preserve">Program 02: Zapošljavanje osoba na javnim radovima </t>
  </si>
  <si>
    <t>odjela</t>
  </si>
  <si>
    <t>Aktivnost A002010101: Redovni rad Jedinstvenog upravnog</t>
  </si>
  <si>
    <t>Program 01: Opći, upravni i financijsko računovod. poslovi</t>
  </si>
  <si>
    <t>Doprinos za zapošljavanje</t>
  </si>
  <si>
    <t>Najam ostale opreme</t>
  </si>
  <si>
    <t>Geodetske usluge</t>
  </si>
  <si>
    <t>Konzultantske usluge</t>
  </si>
  <si>
    <t>Ostale nespomenute usluge</t>
  </si>
  <si>
    <t>Društvo multiple skleroze</t>
  </si>
  <si>
    <t>Otpremnina</t>
  </si>
  <si>
    <t>Prihod od prenamjene poljoprivrednog zemljišta</t>
  </si>
  <si>
    <t>Izdaci reklamiranja i objave oglasa</t>
  </si>
  <si>
    <t>Izrada projektne natječajne dokumentacije</t>
  </si>
  <si>
    <t>Poboljšanje standarda i školske aktivnosti OŠ Ferdinandovac</t>
  </si>
  <si>
    <t>Rekonstrukcija sanitarnog čvora</t>
  </si>
  <si>
    <t>41 - Pomoći, Višak prihoda prethodnih godina</t>
  </si>
  <si>
    <t>01.01.-31.10.19.</t>
  </si>
  <si>
    <t xml:space="preserve">Proračun </t>
  </si>
  <si>
    <t>2020.</t>
  </si>
  <si>
    <t>Ostali izdaci vezani uz zaštitu okoliša</t>
  </si>
  <si>
    <t>Prometna edukacija djece i škola plivanja</t>
  </si>
  <si>
    <t>Usluge telefona ,pošte, prijevoza, HRT</t>
  </si>
  <si>
    <t xml:space="preserve">na mjesnom groblju </t>
  </si>
  <si>
    <t>nerazvrstanih cesta i staza</t>
  </si>
  <si>
    <t>Drvored - groblje</t>
  </si>
  <si>
    <t>Aktivnost A002010104: Nabava opreme i namještaja</t>
  </si>
  <si>
    <t>Uredska oprema i namještaj</t>
  </si>
  <si>
    <t>NEMATERIJALNA PROIZVEDENA IMOVINA</t>
  </si>
  <si>
    <t>Pomoći za provedbu izbora-EU parlament predsjed. i parlamentarni)</t>
  </si>
  <si>
    <t>Pomoći iz državnog proračuna-projektna dokument. Crkva</t>
  </si>
  <si>
    <t>Nabava računalnih programa</t>
  </si>
  <si>
    <t xml:space="preserve">Aktivnost: 002030101: Održavanje javnih površina i nerazvrstanih </t>
  </si>
  <si>
    <t>Materijal za tekuće održavanje javnih površina</t>
  </si>
  <si>
    <t>Kapitalni projekt: 002030204 - Izgradnja ograde i pješačke staze (Uređenje groblja)</t>
  </si>
  <si>
    <t>Sufinanciranje školske opreme (OŠ)</t>
  </si>
  <si>
    <t>Aktivnost: 001010104: Udjeli u glavnici</t>
  </si>
  <si>
    <t>Izvor financirana: 11 - Opći prihodi i primici</t>
  </si>
  <si>
    <t>IZDACI ZA FINANCIJSKU IMOVINU</t>
  </si>
  <si>
    <t>UDJELI U GLAVNICI TRGOVAČKIH DRUŠTAVA</t>
  </si>
  <si>
    <t>IZDACI ZA UDJELE U GLAVNICI</t>
  </si>
  <si>
    <t xml:space="preserve">Kapitalni projekt 002040102:Uređenje vanjskih prostora </t>
  </si>
  <si>
    <t>Dječjeg vrtića</t>
  </si>
  <si>
    <t>Uređenje vanjskih prostora Dječjeg vrtića</t>
  </si>
  <si>
    <t>Rekonstrukcija i uređenje  Društvenih domova</t>
  </si>
  <si>
    <t>Projekcija 2022.</t>
  </si>
  <si>
    <t>Udjeli u "Drava Kom"</t>
  </si>
  <si>
    <t>Kapitalne pomoći iz DP-neraz.ceste-NC3</t>
  </si>
  <si>
    <t>Kapitalne pomoći iz DP-EU sredstva-nerazvrstane ceste</t>
  </si>
  <si>
    <t>Prihodi od prijevoza skelom</t>
  </si>
  <si>
    <t xml:space="preserve">Održavanje parkova </t>
  </si>
  <si>
    <t>Obnova domova</t>
  </si>
  <si>
    <t>cesta ijavnih površina</t>
  </si>
  <si>
    <t>Program 06: Izgr. i održav. ostale kom.infrastrukture</t>
  </si>
  <si>
    <t>Program 07: Izgr. i održav. turističke infrastrukture</t>
  </si>
  <si>
    <t>Funkcijska klasifikacija: 08 - Rekreacija, kultura</t>
  </si>
  <si>
    <t>Aktivnost: 002030701: Izgradnja i održavanje turističke infrastrukture</t>
  </si>
  <si>
    <t>RASHODI ZA NABAVU PROIZV.DUGOTR.IMOVINE</t>
  </si>
  <si>
    <t>Izgradnja i održavanje turističke infrastrukture</t>
  </si>
  <si>
    <t>Izvor financiranja: 11 - Opći prihodi i primici, 41-Pomoći</t>
  </si>
  <si>
    <t>Izvor financiranja: 11 - Opći prihodi i primici; 41 - Pomoći; Višak prihoda prethodnih godina</t>
  </si>
  <si>
    <t>Turizam</t>
  </si>
  <si>
    <t>Subvencije poljoprivrednicima</t>
  </si>
  <si>
    <t>Sufinanciranje odvoza otpada</t>
  </si>
  <si>
    <t>Kapit.pomoći- sufinanc. EU projekata (en.obnova i smetlište)</t>
  </si>
  <si>
    <t>Program 03: Prog.sufinanc. vjerskih udruga i zajednica</t>
  </si>
  <si>
    <t>Aktivnost A002060103: Sufinanc. župe i žup.ureda</t>
  </si>
  <si>
    <t>Aktivnost A002060104: Sufinanc. vjerskih udruga</t>
  </si>
  <si>
    <t>Kapitalni projekt: 002030401: Sanacija odlagališta</t>
  </si>
  <si>
    <t>Mobilno reciklažno dvorište</t>
  </si>
  <si>
    <t>I. OPĆI DIO</t>
  </si>
  <si>
    <t xml:space="preserve">Članak 1. </t>
  </si>
  <si>
    <t>Članak 1.</t>
  </si>
  <si>
    <t>A.</t>
  </si>
  <si>
    <t>RAČUN PRIHODA I RASHODA</t>
  </si>
  <si>
    <t>Proračun za</t>
  </si>
  <si>
    <t>Povećanje/</t>
  </si>
  <si>
    <t>Novi proračun</t>
  </si>
  <si>
    <t>2015.</t>
  </si>
  <si>
    <t>smanjenje</t>
  </si>
  <si>
    <t>PRIHODI POSLOVANJA</t>
  </si>
  <si>
    <t xml:space="preserve">PRIHODI OD PRODAJE </t>
  </si>
  <si>
    <t>NEFINANCIJSKE IMOVINE</t>
  </si>
  <si>
    <t>RASHODI ZA NABAVU</t>
  </si>
  <si>
    <t>RAZLIKA / VIŠAK - MANJAK</t>
  </si>
  <si>
    <t>B.</t>
  </si>
  <si>
    <t>RAČUN FINANCIRANJA</t>
  </si>
  <si>
    <t>PRIMICI OD FINANCIJSKE IMOVINE</t>
  </si>
  <si>
    <t>I ZADUŽIVANJA</t>
  </si>
  <si>
    <t>NETO ZADUŽIVANJE/FINANCIRANJE</t>
  </si>
  <si>
    <t>C.</t>
  </si>
  <si>
    <t>PRENESENA SREDSTVA</t>
  </si>
  <si>
    <t xml:space="preserve">MANJAK PRIHODA I PRIMITAKA </t>
  </si>
  <si>
    <t>TEKUĆE GODINE</t>
  </si>
  <si>
    <t>VIŠAK PRIHODA I PRIMITAKA IZ PRETHODNIH</t>
  </si>
  <si>
    <t>GODINA</t>
  </si>
  <si>
    <t>D.</t>
  </si>
  <si>
    <t>UKUPNO</t>
  </si>
  <si>
    <t>VIŠAK/MANJAK + NETO FINANCIRANJE</t>
  </si>
  <si>
    <t>Članak 2.</t>
  </si>
  <si>
    <t xml:space="preserve">         U članku 2. Prihodi i rashodi te primici i izdaci po ekonomskoj klasifikaciji utvrđeni u Računu prihoda i rashoda i Računu financiranja u Proračunu mijenjaju se u:</t>
  </si>
  <si>
    <t>A. Računu prihoda i rashoda, B. Računu financiranja i C. Višku prihoda i primitaka, kako slijedi:</t>
  </si>
  <si>
    <t>A. RAČUN PRIHODA I RASHODA</t>
  </si>
  <si>
    <t xml:space="preserve">                    Proračun Općine Ferdinandovac za 2020. godinu i projekcije za 2021. i 2022. godinu ( u daljnjem tekstu: Proračun) sastoji se od:</t>
  </si>
  <si>
    <t>Proračun 2020.</t>
  </si>
  <si>
    <t xml:space="preserve">Izvršenje </t>
  </si>
  <si>
    <t>Kompenzacijske mjere</t>
  </si>
  <si>
    <t>Deratizacija, dezinsekcija, dezinfekcija</t>
  </si>
  <si>
    <t>Pomoći iz DP-Demografija</t>
  </si>
  <si>
    <t>Sufinanciranje poštanskih usluga</t>
  </si>
  <si>
    <t>Potpore EU sredstva -en.obnove zgrade</t>
  </si>
  <si>
    <t>Usluge promidžbe i vidljivosti</t>
  </si>
  <si>
    <t>Usluge provedbe postupaka javne nabave</t>
  </si>
  <si>
    <t>Usluge stručnog nadzora</t>
  </si>
  <si>
    <t>Usluge upravljanja projektom</t>
  </si>
  <si>
    <t>Radovi na sanaciji smetlišta</t>
  </si>
  <si>
    <t>Kapitalni projekt 002030402: Mobilno reciklažno dvorište</t>
  </si>
  <si>
    <t xml:space="preserve">smeća </t>
  </si>
  <si>
    <t>Kapitalni projekt: 002030403: Nabava opreme za zaštitu okoliša</t>
  </si>
  <si>
    <t>Kapitalni projekt: 002030404: Uređenje drvoreda</t>
  </si>
  <si>
    <t>Usluge izrade dokumentacije</t>
  </si>
  <si>
    <t>Pomoći iz DP-EU-Prog.ulaganja u zajednicu (Dr.dom )</t>
  </si>
  <si>
    <t>Usluge objave u EOJN</t>
  </si>
  <si>
    <t>TEKUĆE DONACIJE-vjerske udruge</t>
  </si>
  <si>
    <t>PRIJEDLOG PRORAČUNA OPĆINE FERDINANDOVAC</t>
  </si>
  <si>
    <t>01.01.-31.10.20.</t>
  </si>
  <si>
    <t>2021.</t>
  </si>
  <si>
    <t xml:space="preserve">Projekcija </t>
  </si>
  <si>
    <t>2022.</t>
  </si>
  <si>
    <t>2023.</t>
  </si>
  <si>
    <t>Projekcija</t>
  </si>
  <si>
    <t>i Pomoć je moć</t>
  </si>
  <si>
    <t>Program 02: Unaprjeđenje razvoja turizma</t>
  </si>
  <si>
    <t>Aktivnost 002020102: Subvencije u turizmu</t>
  </si>
  <si>
    <t>SUBVENCIJE OBRTNICIMA I PODUZETNICIMA</t>
  </si>
  <si>
    <t>Subvencije obrtnicima i poduzetnicima</t>
  </si>
  <si>
    <t>Tekuće donacije - liječnik</t>
  </si>
  <si>
    <t>Izgradnja montažnih tribina na igralištu</t>
  </si>
  <si>
    <t>Pomoći iz DP-turist.infrastruktura</t>
  </si>
  <si>
    <t>Kapitalne pomoći iz DP-EU sredstva-Zaželi i pomoć je moć</t>
  </si>
  <si>
    <t>Kapitalne pomoći iz EU-tribina</t>
  </si>
  <si>
    <t xml:space="preserve">Troškovi lokalnih izbora </t>
  </si>
  <si>
    <t>Održavanje prijevoznih sredstava</t>
  </si>
  <si>
    <t xml:space="preserve">KLASA: </t>
  </si>
  <si>
    <t xml:space="preserve">                            (investicija i kapitalnih pomoći) za 2021.-2023.godinu</t>
  </si>
  <si>
    <t>Plan 2021.</t>
  </si>
  <si>
    <t>Projekcija 2023.</t>
  </si>
  <si>
    <t>Ovaj Plan razvojnih programa sastavni je dio Proračuna Općine Ferdinandovac za 2021. godinu.</t>
  </si>
  <si>
    <t>Usluge održavanja</t>
  </si>
  <si>
    <t>VIŠAK /MANJAK PRIHODA PRETHODNIH GODINA</t>
  </si>
  <si>
    <t>Izvor financiranja: 41 - Pomoći; 11 - Opći prihodi i primici</t>
  </si>
  <si>
    <t>ZA 2021. GODINU I PROJEKCIJA ZA 2022. I 2023. GODINU</t>
  </si>
  <si>
    <t>400-06/20-01/01</t>
  </si>
  <si>
    <t>URBROJ: 2137/15-02-20-1</t>
  </si>
  <si>
    <t>Ferdinandovac, 13. studenog 2020.</t>
  </si>
  <si>
    <t xml:space="preserve">                             OPĆINSKI  NAČELNIK:</t>
  </si>
  <si>
    <t xml:space="preserve">                                       Vjekoslav Maletić</t>
  </si>
  <si>
    <t xml:space="preserve">        Na temelju članka 37., stavka 4. Zakona o proračunu ("Narodne novine" broj 87/08, 136/12. i 15/15) i članka 46. Statuta Općine Ferdinandovac  ("Službeni glasnik</t>
  </si>
  <si>
    <t>Koprivničko-križevačke županije" broj 6/13. i 1/18), općinski načelnik Općine Ferdinandovac podnosi Općinskom vijeću Općine Ferdinandovac ovaj</t>
  </si>
  <si>
    <t>OPĆINSKI NAČELNIK OPĆINE FERDINANDOVAC</t>
  </si>
  <si>
    <t>KLASA: 400-06/20-01/01</t>
  </si>
  <si>
    <t>OPĆINSKI NAČELNIK:</t>
  </si>
  <si>
    <t xml:space="preserve">    Vjekoslav Maletić</t>
  </si>
  <si>
    <t>Gorivo i maziva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</si>
</sst>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19">
    <xf numFmtId="0" fontId="0" fillId="0" borderId="0" xfId="0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/>
    <xf numFmtId="4" fontId="5" fillId="0" borderId="0" xfId="0" applyNumberFormat="1" applyFont="1" applyAlignment="1"/>
    <xf numFmtId="4" fontId="6" fillId="0" borderId="0" xfId="0" applyNumberFormat="1" applyFont="1" applyFill="1"/>
    <xf numFmtId="0" fontId="4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Border="1"/>
    <xf numFmtId="0" fontId="4" fillId="0" borderId="0" xfId="0" applyFont="1" applyBorder="1"/>
    <xf numFmtId="2" fontId="9" fillId="0" borderId="0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4" fontId="4" fillId="0" borderId="0" xfId="0" applyNumberFormat="1" applyFont="1" applyBorder="1"/>
    <xf numFmtId="4" fontId="0" fillId="0" borderId="0" xfId="0" applyNumberFormat="1" applyBorder="1"/>
    <xf numFmtId="0" fontId="9" fillId="0" borderId="0" xfId="0" applyFont="1" applyBorder="1"/>
    <xf numFmtId="4" fontId="9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4" fontId="4" fillId="0" borderId="0" xfId="0" applyNumberFormat="1" applyFont="1" applyFill="1" applyBorder="1"/>
    <xf numFmtId="4" fontId="0" fillId="0" borderId="0" xfId="0" applyNumberFormat="1" applyFill="1" applyBorder="1"/>
    <xf numFmtId="4" fontId="9" fillId="0" borderId="0" xfId="0" applyNumberFormat="1" applyFont="1" applyFill="1" applyBorder="1"/>
    <xf numFmtId="0" fontId="0" fillId="0" borderId="0" xfId="0" applyFont="1" applyFill="1" applyBorder="1"/>
    <xf numFmtId="4" fontId="11" fillId="0" borderId="0" xfId="0" applyNumberFormat="1" applyFont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0" fontId="4" fillId="0" borderId="0" xfId="1" applyFont="1" applyBorder="1"/>
    <xf numFmtId="0" fontId="9" fillId="0" borderId="0" xfId="1" applyBorder="1"/>
    <xf numFmtId="0" fontId="9" fillId="0" borderId="0" xfId="1"/>
    <xf numFmtId="0" fontId="1" fillId="0" borderId="0" xfId="1" applyFont="1" applyBorder="1"/>
    <xf numFmtId="0" fontId="3" fillId="0" borderId="0" xfId="1" applyFont="1" applyAlignment="1"/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49" fontId="1" fillId="0" borderId="0" xfId="1" applyNumberFormat="1" applyFont="1" applyBorder="1" applyAlignment="1"/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 readingOrder="1"/>
    </xf>
    <xf numFmtId="3" fontId="4" fillId="3" borderId="1" xfId="1" applyNumberFormat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left" vertical="center" wrapText="1"/>
    </xf>
    <xf numFmtId="4" fontId="13" fillId="3" borderId="1" xfId="1" applyNumberFormat="1" applyFont="1" applyFill="1" applyBorder="1" applyAlignment="1">
      <alignment horizontal="right" vertical="center" wrapText="1"/>
    </xf>
    <xf numFmtId="49" fontId="13" fillId="3" borderId="1" xfId="1" applyNumberFormat="1" applyFont="1" applyFill="1" applyBorder="1" applyAlignment="1">
      <alignment horizontal="right" vertical="center" wrapText="1"/>
    </xf>
    <xf numFmtId="49" fontId="13" fillId="3" borderId="1" xfId="1" applyNumberFormat="1" applyFont="1" applyFill="1" applyBorder="1" applyAlignment="1">
      <alignment horizontal="center" vertical="center" wrapText="1" readingOrder="1"/>
    </xf>
    <xf numFmtId="0" fontId="4" fillId="0" borderId="1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horizontal="right" vertical="center"/>
    </xf>
    <xf numFmtId="49" fontId="4" fillId="0" borderId="1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 wrapText="1"/>
    </xf>
    <xf numFmtId="4" fontId="13" fillId="0" borderId="1" xfId="1" applyNumberFormat="1" applyFont="1" applyFill="1" applyBorder="1" applyAlignment="1">
      <alignment horizontal="right" vertical="center"/>
    </xf>
    <xf numFmtId="49" fontId="13" fillId="0" borderId="1" xfId="1" applyNumberFormat="1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left" vertical="center" wrapText="1" shrinkToFit="1"/>
    </xf>
    <xf numFmtId="49" fontId="4" fillId="0" borderId="1" xfId="1" applyNumberFormat="1" applyFont="1" applyFill="1" applyBorder="1" applyAlignment="1">
      <alignment horizontal="left" vertical="top" wrapText="1"/>
    </xf>
    <xf numFmtId="49" fontId="13" fillId="0" borderId="1" xfId="1" applyNumberFormat="1" applyFont="1" applyFill="1" applyBorder="1" applyAlignment="1">
      <alignment vertical="center" wrapText="1"/>
    </xf>
    <xf numFmtId="4" fontId="13" fillId="0" borderId="1" xfId="1" applyNumberFormat="1" applyFont="1" applyFill="1" applyBorder="1" applyAlignment="1">
      <alignment vertical="center" wrapText="1"/>
    </xf>
    <xf numFmtId="4" fontId="13" fillId="0" borderId="1" xfId="1" applyNumberFormat="1" applyFont="1" applyFill="1" applyBorder="1" applyAlignment="1">
      <alignment horizontal="left" vertical="center"/>
    </xf>
    <xf numFmtId="49" fontId="13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left" vertical="center"/>
    </xf>
    <xf numFmtId="4" fontId="14" fillId="0" borderId="1" xfId="1" applyNumberFormat="1" applyFont="1" applyFill="1" applyBorder="1" applyAlignment="1">
      <alignment horizontal="right" vertical="center"/>
    </xf>
    <xf numFmtId="0" fontId="6" fillId="0" borderId="1" xfId="1" applyFont="1" applyBorder="1"/>
    <xf numFmtId="4" fontId="6" fillId="0" borderId="1" xfId="1" applyNumberFormat="1" applyFont="1" applyBorder="1" applyAlignment="1">
      <alignment horizontal="right"/>
    </xf>
    <xf numFmtId="49" fontId="6" fillId="0" borderId="1" xfId="1" applyNumberFormat="1" applyFont="1" applyBorder="1" applyAlignment="1">
      <alignment horizontal="left"/>
    </xf>
    <xf numFmtId="49" fontId="6" fillId="0" borderId="1" xfId="1" applyNumberFormat="1" applyFont="1" applyBorder="1"/>
    <xf numFmtId="0" fontId="1" fillId="0" borderId="0" xfId="1" applyFont="1" applyBorder="1" applyAlignment="1">
      <alignment horizontal="center" vertical="center"/>
    </xf>
    <xf numFmtId="0" fontId="6" fillId="0" borderId="0" xfId="1" applyFont="1"/>
    <xf numFmtId="0" fontId="4" fillId="0" borderId="0" xfId="1" applyFont="1"/>
    <xf numFmtId="4" fontId="4" fillId="0" borderId="0" xfId="1" applyNumberFormat="1" applyFont="1"/>
    <xf numFmtId="4" fontId="9" fillId="0" borderId="0" xfId="1" applyNumberFormat="1"/>
    <xf numFmtId="0" fontId="6" fillId="0" borderId="2" xfId="1" applyFont="1" applyBorder="1"/>
    <xf numFmtId="4" fontId="6" fillId="0" borderId="2" xfId="1" applyNumberFormat="1" applyFont="1" applyBorder="1"/>
    <xf numFmtId="0" fontId="1" fillId="0" borderId="0" xfId="1" applyFont="1"/>
    <xf numFmtId="4" fontId="1" fillId="0" borderId="0" xfId="0" applyNumberFormat="1" applyFont="1" applyFill="1"/>
    <xf numFmtId="0" fontId="10" fillId="0" borderId="0" xfId="0" applyFont="1"/>
    <xf numFmtId="0" fontId="10" fillId="0" borderId="0" xfId="0" applyFont="1" applyBorder="1"/>
    <xf numFmtId="4" fontId="10" fillId="0" borderId="0" xfId="0" applyNumberFormat="1" applyFont="1" applyBorder="1"/>
    <xf numFmtId="4" fontId="1" fillId="0" borderId="0" xfId="0" applyNumberFormat="1" applyFont="1" applyFill="1" applyBorder="1"/>
    <xf numFmtId="0" fontId="5" fillId="4" borderId="0" xfId="0" applyFont="1" applyFill="1" applyBorder="1"/>
    <xf numFmtId="4" fontId="5" fillId="4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0" fontId="6" fillId="5" borderId="0" xfId="0" applyFont="1" applyFill="1" applyBorder="1"/>
    <xf numFmtId="4" fontId="10" fillId="5" borderId="0" xfId="0" applyNumberFormat="1" applyFont="1" applyFill="1" applyBorder="1"/>
    <xf numFmtId="0" fontId="10" fillId="5" borderId="0" xfId="0" applyFont="1" applyFill="1" applyBorder="1"/>
    <xf numFmtId="4" fontId="6" fillId="5" borderId="0" xfId="0" applyNumberFormat="1" applyFont="1" applyFill="1" applyBorder="1"/>
    <xf numFmtId="0" fontId="6" fillId="6" borderId="0" xfId="0" applyFont="1" applyFill="1" applyBorder="1"/>
    <xf numFmtId="4" fontId="0" fillId="6" borderId="0" xfId="0" applyNumberFormat="1" applyFill="1" applyBorder="1"/>
    <xf numFmtId="4" fontId="6" fillId="6" borderId="0" xfId="0" applyNumberFormat="1" applyFont="1" applyFill="1" applyBorder="1"/>
    <xf numFmtId="4" fontId="10" fillId="6" borderId="0" xfId="0" applyNumberFormat="1" applyFont="1" applyFill="1" applyBorder="1"/>
    <xf numFmtId="0" fontId="10" fillId="6" borderId="0" xfId="0" applyFont="1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4" fontId="0" fillId="8" borderId="0" xfId="0" applyNumberFormat="1" applyFill="1" applyBorder="1"/>
    <xf numFmtId="0" fontId="4" fillId="8" borderId="0" xfId="0" applyFont="1" applyFill="1" applyBorder="1"/>
    <xf numFmtId="4" fontId="4" fillId="8" borderId="0" xfId="0" applyNumberFormat="1" applyFont="1" applyFill="1" applyBorder="1"/>
    <xf numFmtId="4" fontId="6" fillId="8" borderId="0" xfId="0" applyNumberFormat="1" applyFont="1" applyFill="1" applyBorder="1"/>
    <xf numFmtId="4" fontId="10" fillId="8" borderId="0" xfId="0" applyNumberFormat="1" applyFont="1" applyFill="1" applyBorder="1"/>
    <xf numFmtId="0" fontId="10" fillId="8" borderId="0" xfId="0" applyFont="1" applyFill="1" applyBorder="1"/>
    <xf numFmtId="0" fontId="1" fillId="8" borderId="0" xfId="0" applyFont="1" applyFill="1" applyBorder="1"/>
    <xf numFmtId="0" fontId="6" fillId="9" borderId="0" xfId="0" applyFont="1" applyFill="1" applyBorder="1"/>
    <xf numFmtId="4" fontId="0" fillId="9" borderId="0" xfId="0" applyNumberFormat="1" applyFill="1" applyBorder="1"/>
    <xf numFmtId="4" fontId="6" fillId="9" borderId="0" xfId="0" applyNumberFormat="1" applyFont="1" applyFill="1" applyBorder="1"/>
    <xf numFmtId="4" fontId="10" fillId="9" borderId="0" xfId="0" applyNumberFormat="1" applyFont="1" applyFill="1" applyBorder="1"/>
    <xf numFmtId="0" fontId="10" fillId="9" borderId="0" xfId="0" applyFont="1" applyFill="1" applyBorder="1"/>
    <xf numFmtId="4" fontId="6" fillId="7" borderId="0" xfId="0" applyNumberFormat="1" applyFont="1" applyFill="1" applyBorder="1"/>
    <xf numFmtId="0" fontId="6" fillId="10" borderId="0" xfId="0" applyFont="1" applyFill="1" applyBorder="1"/>
    <xf numFmtId="0" fontId="0" fillId="10" borderId="0" xfId="0" applyFill="1" applyBorder="1"/>
    <xf numFmtId="4" fontId="0" fillId="10" borderId="0" xfId="0" applyNumberFormat="1" applyFill="1" applyBorder="1"/>
    <xf numFmtId="4" fontId="6" fillId="10" borderId="0" xfId="0" applyNumberFormat="1" applyFont="1" applyFill="1" applyBorder="1"/>
    <xf numFmtId="4" fontId="4" fillId="7" borderId="0" xfId="0" applyNumberFormat="1" applyFont="1" applyFill="1" applyBorder="1"/>
    <xf numFmtId="0" fontId="4" fillId="7" borderId="0" xfId="0" applyFont="1" applyFill="1" applyBorder="1"/>
    <xf numFmtId="0" fontId="6" fillId="11" borderId="0" xfId="0" applyFont="1" applyFill="1" applyBorder="1"/>
    <xf numFmtId="4" fontId="10" fillId="11" borderId="0" xfId="0" applyNumberFormat="1" applyFont="1" applyFill="1" applyBorder="1"/>
    <xf numFmtId="0" fontId="10" fillId="11" borderId="0" xfId="0" applyFont="1" applyFill="1" applyBorder="1"/>
    <xf numFmtId="4" fontId="6" fillId="11" borderId="0" xfId="0" applyNumberFormat="1" applyFont="1" applyFill="1" applyBorder="1"/>
    <xf numFmtId="0" fontId="0" fillId="11" borderId="0" xfId="0" applyFill="1" applyBorder="1"/>
    <xf numFmtId="4" fontId="0" fillId="11" borderId="0" xfId="0" applyNumberFormat="1" applyFill="1" applyBorder="1"/>
    <xf numFmtId="0" fontId="0" fillId="12" borderId="0" xfId="0" applyFill="1"/>
    <xf numFmtId="0" fontId="6" fillId="12" borderId="0" xfId="0" applyFont="1" applyFill="1"/>
    <xf numFmtId="4" fontId="6" fillId="12" borderId="0" xfId="0" applyNumberFormat="1" applyFont="1" applyFill="1"/>
    <xf numFmtId="0" fontId="8" fillId="13" borderId="0" xfId="0" applyFont="1" applyFill="1"/>
    <xf numFmtId="4" fontId="8" fillId="13" borderId="0" xfId="0" applyNumberFormat="1" applyFont="1" applyFill="1"/>
    <xf numFmtId="0" fontId="6" fillId="14" borderId="0" xfId="0" applyFont="1" applyFill="1" applyBorder="1"/>
    <xf numFmtId="0" fontId="0" fillId="14" borderId="0" xfId="0" applyFill="1" applyBorder="1"/>
    <xf numFmtId="4" fontId="0" fillId="14" borderId="0" xfId="0" applyNumberFormat="1" applyFill="1" applyBorder="1"/>
    <xf numFmtId="4" fontId="4" fillId="5" borderId="0" xfId="0" applyNumberFormat="1" applyFont="1" applyFill="1" applyBorder="1"/>
    <xf numFmtId="4" fontId="4" fillId="6" borderId="0" xfId="0" applyNumberFormat="1" applyFont="1" applyFill="1" applyBorder="1"/>
    <xf numFmtId="4" fontId="10" fillId="8" borderId="0" xfId="0" applyNumberFormat="1" applyFont="1" applyFill="1"/>
    <xf numFmtId="4" fontId="0" fillId="0" borderId="0" xfId="0" applyNumberFormat="1" applyAlignment="1">
      <alignment horizontal="center"/>
    </xf>
    <xf numFmtId="4" fontId="0" fillId="6" borderId="0" xfId="0" applyNumberFormat="1" applyFill="1"/>
    <xf numFmtId="4" fontId="0" fillId="9" borderId="0" xfId="0" applyNumberFormat="1" applyFill="1"/>
    <xf numFmtId="4" fontId="0" fillId="10" borderId="0" xfId="0" applyNumberFormat="1" applyFill="1"/>
    <xf numFmtId="4" fontId="0" fillId="8" borderId="0" xfId="0" applyNumberFormat="1" applyFill="1"/>
    <xf numFmtId="4" fontId="6" fillId="10" borderId="0" xfId="0" applyNumberFormat="1" applyFont="1" applyFill="1"/>
    <xf numFmtId="4" fontId="6" fillId="8" borderId="0" xfId="0" applyNumberFormat="1" applyFont="1" applyFill="1"/>
    <xf numFmtId="4" fontId="4" fillId="9" borderId="0" xfId="0" applyNumberFormat="1" applyFont="1" applyFill="1"/>
    <xf numFmtId="4" fontId="4" fillId="10" borderId="0" xfId="0" applyNumberFormat="1" applyFont="1" applyFill="1"/>
    <xf numFmtId="4" fontId="10" fillId="5" borderId="0" xfId="0" applyNumberFormat="1" applyFont="1" applyFill="1"/>
    <xf numFmtId="4" fontId="10" fillId="6" borderId="0" xfId="0" applyNumberFormat="1" applyFont="1" applyFill="1"/>
    <xf numFmtId="4" fontId="10" fillId="9" borderId="0" xfId="0" applyNumberFormat="1" applyFont="1" applyFill="1"/>
    <xf numFmtId="4" fontId="10" fillId="11" borderId="0" xfId="0" applyNumberFormat="1" applyFont="1" applyFill="1"/>
    <xf numFmtId="4" fontId="10" fillId="0" borderId="0" xfId="0" applyNumberFormat="1" applyFont="1"/>
    <xf numFmtId="4" fontId="1" fillId="9" borderId="0" xfId="0" applyNumberFormat="1" applyFont="1" applyFill="1" applyBorder="1"/>
    <xf numFmtId="4" fontId="1" fillId="11" borderId="0" xfId="0" applyNumberFormat="1" applyFont="1" applyFill="1" applyBorder="1"/>
    <xf numFmtId="4" fontId="1" fillId="8" borderId="0" xfId="0" applyNumberFormat="1" applyFont="1" applyFill="1" applyBorder="1"/>
    <xf numFmtId="4" fontId="0" fillId="11" borderId="0" xfId="0" applyNumberFormat="1" applyFill="1"/>
    <xf numFmtId="4" fontId="0" fillId="14" borderId="0" xfId="0" applyNumberFormat="1" applyFill="1"/>
    <xf numFmtId="4" fontId="1" fillId="10" borderId="0" xfId="0" applyNumberFormat="1" applyFont="1" applyFill="1" applyBorder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12" fillId="0" borderId="0" xfId="0" applyNumberFormat="1" applyFont="1"/>
    <xf numFmtId="4" fontId="4" fillId="12" borderId="0" xfId="0" applyNumberFormat="1" applyFont="1" applyFill="1"/>
    <xf numFmtId="4" fontId="5" fillId="13" borderId="0" xfId="0" applyNumberFormat="1" applyFont="1" applyFill="1"/>
    <xf numFmtId="4" fontId="6" fillId="7" borderId="0" xfId="0" applyNumberFormat="1" applyFont="1" applyFill="1"/>
    <xf numFmtId="0" fontId="6" fillId="15" borderId="0" xfId="0" applyFont="1" applyFill="1" applyBorder="1"/>
    <xf numFmtId="4" fontId="6" fillId="15" borderId="0" xfId="0" applyNumberFormat="1" applyFont="1" applyFill="1" applyBorder="1"/>
    <xf numFmtId="4" fontId="6" fillId="15" borderId="0" xfId="0" applyNumberFormat="1" applyFont="1" applyFill="1"/>
    <xf numFmtId="4" fontId="1" fillId="3" borderId="0" xfId="0" applyNumberFormat="1" applyFont="1" applyFill="1" applyBorder="1"/>
    <xf numFmtId="4" fontId="5" fillId="0" borderId="0" xfId="0" applyNumberFormat="1" applyFont="1"/>
    <xf numFmtId="4" fontId="4" fillId="11" borderId="0" xfId="0" applyNumberFormat="1" applyFont="1" applyFill="1"/>
    <xf numFmtId="4" fontId="4" fillId="9" borderId="0" xfId="0" applyNumberFormat="1" applyFont="1" applyFill="1" applyBorder="1"/>
    <xf numFmtId="4" fontId="4" fillId="10" borderId="0" xfId="0" applyNumberFormat="1" applyFont="1" applyFill="1" applyBorder="1"/>
    <xf numFmtId="4" fontId="13" fillId="0" borderId="1" xfId="1" applyNumberFormat="1" applyFont="1" applyFill="1" applyBorder="1" applyAlignment="1">
      <alignment horizontal="right" vertical="center" wrapText="1"/>
    </xf>
    <xf numFmtId="0" fontId="8" fillId="16" borderId="0" xfId="0" applyFont="1" applyFill="1"/>
    <xf numFmtId="4" fontId="8" fillId="16" borderId="0" xfId="0" applyNumberFormat="1" applyFont="1" applyFill="1"/>
    <xf numFmtId="4" fontId="0" fillId="16" borderId="0" xfId="0" applyNumberFormat="1" applyFill="1"/>
    <xf numFmtId="4" fontId="0" fillId="3" borderId="0" xfId="0" applyNumberFormat="1" applyFill="1"/>
    <xf numFmtId="4" fontId="0" fillId="3" borderId="0" xfId="0" applyNumberFormat="1" applyFill="1" applyBorder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1" fillId="0" borderId="0" xfId="0" applyFont="1" applyAlignme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4" fillId="0" borderId="0" xfId="0" applyFont="1" applyFill="1" applyAlignment="1">
      <alignment horizontal="center"/>
    </xf>
    <xf numFmtId="2" fontId="1" fillId="0" borderId="0" xfId="0" applyNumberFormat="1" applyFont="1" applyBorder="1"/>
    <xf numFmtId="2" fontId="11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4" fontId="8" fillId="0" borderId="0" xfId="0" applyNumberFormat="1" applyFont="1" applyBorder="1"/>
    <xf numFmtId="2" fontId="18" fillId="0" borderId="0" xfId="0" applyNumberFormat="1" applyFont="1" applyBorder="1"/>
    <xf numFmtId="4" fontId="19" fillId="0" borderId="0" xfId="0" applyNumberFormat="1" applyFont="1" applyBorder="1"/>
    <xf numFmtId="0" fontId="0" fillId="0" borderId="0" xfId="0" applyAlignment="1"/>
    <xf numFmtId="4" fontId="17" fillId="0" borderId="0" xfId="0" applyNumberFormat="1" applyFont="1" applyBorder="1"/>
    <xf numFmtId="0" fontId="17" fillId="0" borderId="0" xfId="0" applyFont="1" applyBorder="1"/>
    <xf numFmtId="4" fontId="17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</cellXfs>
  <cellStyles count="2">
    <cellStyle name="Normalno" xfId="0" builtinId="0"/>
    <cellStyle name="Normalno 2" xfId="1"/>
  </cellStyles>
  <dxfs count="0"/>
  <tableStyles count="0" defaultTableStyle="TableStyleMedium9" defaultPivotStyle="PivotStyleLight16"/>
  <colors>
    <mruColors>
      <color rgb="FF33CC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4"/>
  <sheetViews>
    <sheetView tabSelected="1" zoomScaleNormal="100" workbookViewId="0">
      <selection activeCell="U379" sqref="U379"/>
    </sheetView>
  </sheetViews>
  <sheetFormatPr defaultRowHeight="13.2" x14ac:dyDescent="0.25"/>
  <cols>
    <col min="1" max="1" width="5.77734375" customWidth="1"/>
    <col min="2" max="2" width="6.109375" customWidth="1"/>
    <col min="5" max="5" width="24.5546875" customWidth="1"/>
    <col min="6" max="6" width="3.88671875" customWidth="1"/>
    <col min="7" max="7" width="1" customWidth="1"/>
    <col min="8" max="8" width="1.6640625" hidden="1" customWidth="1"/>
    <col min="9" max="9" width="16.109375" hidden="1" customWidth="1"/>
    <col min="10" max="10" width="15.109375" hidden="1" customWidth="1"/>
    <col min="11" max="11" width="0.6640625" style="1" hidden="1" customWidth="1"/>
    <col min="12" max="12" width="16.6640625" style="1" customWidth="1"/>
    <col min="13" max="13" width="1.5546875" customWidth="1"/>
    <col min="14" max="14" width="15" style="1" customWidth="1"/>
    <col min="15" max="15" width="16.6640625" style="1" customWidth="1"/>
    <col min="16" max="16" width="14.6640625" style="1" customWidth="1"/>
    <col min="17" max="17" width="15.109375" style="1" customWidth="1"/>
  </cols>
  <sheetData>
    <row r="1" spans="1:17" x14ac:dyDescent="0.25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2"/>
      <c r="L1" s="212"/>
      <c r="M1" s="212"/>
      <c r="N1" s="212"/>
      <c r="O1" s="212"/>
      <c r="P1" s="212"/>
      <c r="Q1"/>
    </row>
    <row r="2" spans="1:17" x14ac:dyDescent="0.25">
      <c r="A2" s="42" t="s">
        <v>525</v>
      </c>
      <c r="K2"/>
      <c r="L2"/>
      <c r="N2"/>
      <c r="O2"/>
      <c r="P2"/>
      <c r="Q2"/>
    </row>
    <row r="3" spans="1:17" x14ac:dyDescent="0.25">
      <c r="A3" t="s">
        <v>526</v>
      </c>
      <c r="K3"/>
      <c r="L3"/>
      <c r="N3"/>
      <c r="O3"/>
      <c r="P3"/>
      <c r="Q3"/>
    </row>
    <row r="4" spans="1:17" x14ac:dyDescent="0.25">
      <c r="K4"/>
      <c r="L4"/>
      <c r="N4"/>
      <c r="O4"/>
      <c r="P4"/>
      <c r="Q4"/>
    </row>
    <row r="5" spans="1:17" ht="17.399999999999999" x14ac:dyDescent="0.3">
      <c r="A5" s="213" t="s">
        <v>492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/>
    </row>
    <row r="6" spans="1:17" x14ac:dyDescent="0.25">
      <c r="A6" s="213" t="s">
        <v>519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5"/>
      <c r="M6" s="215"/>
      <c r="N6" s="215"/>
      <c r="O6" s="215"/>
      <c r="P6" s="215"/>
      <c r="Q6"/>
    </row>
    <row r="7" spans="1:17" x14ac:dyDescent="0.25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/>
    </row>
    <row r="8" spans="1:17" hidden="1" x14ac:dyDescent="0.25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207"/>
    </row>
    <row r="9" spans="1:17" ht="13.8" hidden="1" x14ac:dyDescent="0.25">
      <c r="A9" s="190" t="s">
        <v>438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</row>
    <row r="10" spans="1:17" hidden="1" x14ac:dyDescent="0.25">
      <c r="A10" s="2"/>
      <c r="B10" s="2"/>
      <c r="C10" s="2"/>
      <c r="D10" s="2"/>
      <c r="E10" s="2"/>
      <c r="F10" s="2"/>
      <c r="G10" s="2"/>
      <c r="H10" s="16" t="s">
        <v>439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hidden="1" x14ac:dyDescent="0.25">
      <c r="A11" s="2"/>
      <c r="B11" s="2"/>
      <c r="C11" s="2"/>
      <c r="D11" s="2"/>
      <c r="E11" s="2"/>
      <c r="F11" s="2"/>
      <c r="G11" s="2"/>
      <c r="H11" s="16"/>
      <c r="I11" s="2"/>
      <c r="J11" s="2"/>
      <c r="K11" s="2"/>
      <c r="L11" s="2"/>
      <c r="M11" s="2" t="s">
        <v>440</v>
      </c>
      <c r="N11" s="2"/>
      <c r="O11" s="2"/>
      <c r="P11" s="2"/>
      <c r="Q11" s="2"/>
    </row>
    <row r="12" spans="1:17" hidden="1" x14ac:dyDescent="0.25">
      <c r="A12" s="2"/>
      <c r="B12" s="2"/>
      <c r="C12" s="2"/>
      <c r="D12" s="2"/>
      <c r="E12" s="2"/>
      <c r="F12" s="2"/>
      <c r="G12" s="2"/>
      <c r="H12" s="16"/>
      <c r="I12" s="2"/>
      <c r="J12" s="2"/>
      <c r="K12" s="2"/>
      <c r="L12" s="2"/>
      <c r="M12" s="2"/>
      <c r="N12" s="2"/>
      <c r="O12" s="2"/>
      <c r="P12" s="2"/>
      <c r="Q12" s="2"/>
    </row>
    <row r="13" spans="1:17" hidden="1" x14ac:dyDescent="0.25">
      <c r="A13" s="191" t="s">
        <v>471</v>
      </c>
      <c r="B13" s="191"/>
      <c r="C13" s="191"/>
      <c r="D13" s="191"/>
      <c r="E13" s="191"/>
      <c r="F13" s="191"/>
      <c r="G13" s="191"/>
      <c r="H13" s="191"/>
      <c r="I13" s="191"/>
      <c r="K13"/>
      <c r="L13"/>
      <c r="N13"/>
      <c r="O13"/>
      <c r="P13"/>
      <c r="Q13"/>
    </row>
    <row r="14" spans="1:17" hidden="1" x14ac:dyDescent="0.25">
      <c r="A14" s="42"/>
      <c r="K14"/>
      <c r="L14"/>
      <c r="N14"/>
      <c r="O14"/>
      <c r="P14"/>
      <c r="Q14"/>
    </row>
    <row r="15" spans="1:17" hidden="1" x14ac:dyDescent="0.25">
      <c r="A15" s="42"/>
      <c r="K15"/>
      <c r="L15"/>
      <c r="N15"/>
      <c r="O15"/>
      <c r="P15"/>
      <c r="Q15"/>
    </row>
    <row r="16" spans="1:17" ht="15.6" hidden="1" x14ac:dyDescent="0.3">
      <c r="K16"/>
      <c r="L16" s="3" t="s">
        <v>472</v>
      </c>
      <c r="M16" s="3"/>
      <c r="N16" s="3" t="s">
        <v>208</v>
      </c>
      <c r="O16" s="3"/>
      <c r="P16" s="3" t="s">
        <v>413</v>
      </c>
      <c r="Q16" s="3"/>
    </row>
    <row r="17" spans="1:17" ht="15.6" hidden="1" x14ac:dyDescent="0.3">
      <c r="A17" s="3" t="s">
        <v>441</v>
      </c>
      <c r="B17" s="3" t="s">
        <v>442</v>
      </c>
      <c r="C17" s="3"/>
      <c r="D17" s="3"/>
      <c r="E17" s="3"/>
      <c r="F17" s="3"/>
      <c r="G17" s="3"/>
      <c r="H17" s="188" t="s">
        <v>443</v>
      </c>
      <c r="I17" s="188" t="s">
        <v>444</v>
      </c>
      <c r="J17" s="188" t="s">
        <v>445</v>
      </c>
      <c r="K17" s="3"/>
      <c r="L17" s="3"/>
      <c r="M17" s="188"/>
      <c r="N17" s="188"/>
      <c r="O17" s="188"/>
      <c r="P17" s="3"/>
      <c r="Q17" s="3"/>
    </row>
    <row r="18" spans="1:17" ht="15.6" hidden="1" x14ac:dyDescent="0.3">
      <c r="H18" s="188" t="s">
        <v>446</v>
      </c>
      <c r="I18" s="188" t="s">
        <v>447</v>
      </c>
      <c r="J18" s="188" t="s">
        <v>446</v>
      </c>
      <c r="K18" s="16"/>
      <c r="L18"/>
      <c r="M18" s="188"/>
      <c r="N18" s="188"/>
      <c r="O18" s="188"/>
      <c r="P18"/>
      <c r="Q18"/>
    </row>
    <row r="19" spans="1:17" hidden="1" x14ac:dyDescent="0.25">
      <c r="A19" s="42"/>
      <c r="B19" s="2">
        <v>6</v>
      </c>
      <c r="C19" s="2" t="s">
        <v>448</v>
      </c>
      <c r="D19" s="2"/>
      <c r="E19" s="2"/>
      <c r="F19" s="2"/>
      <c r="G19" s="192"/>
      <c r="H19" s="193" t="e">
        <f>#REF!</f>
        <v>#REF!</v>
      </c>
      <c r="I19" s="193" t="e">
        <f>J19-H19</f>
        <v>#REF!</v>
      </c>
      <c r="J19" s="193" t="e">
        <f>#REF!</f>
        <v>#REF!</v>
      </c>
      <c r="K19" s="192"/>
      <c r="L19" s="192"/>
      <c r="M19" s="10">
        <v>16621331</v>
      </c>
      <c r="N19" s="10"/>
      <c r="O19" s="10"/>
      <c r="P19" s="192"/>
      <c r="Q19" s="192"/>
    </row>
    <row r="20" spans="1:17" hidden="1" x14ac:dyDescent="0.25">
      <c r="A20" s="42"/>
      <c r="B20" s="2">
        <v>7</v>
      </c>
      <c r="C20" s="2" t="s">
        <v>449</v>
      </c>
      <c r="D20" s="2"/>
      <c r="E20" s="2"/>
      <c r="F20" s="2"/>
      <c r="G20" s="192"/>
      <c r="H20" s="193" t="e">
        <f>#REF!</f>
        <v>#REF!</v>
      </c>
      <c r="I20" s="193" t="e">
        <f>J20-H20</f>
        <v>#REF!</v>
      </c>
      <c r="J20" s="193" t="e">
        <f>#REF!</f>
        <v>#REF!</v>
      </c>
      <c r="K20" s="192"/>
      <c r="L20" s="192"/>
      <c r="M20" s="10">
        <v>3000</v>
      </c>
      <c r="N20" s="10"/>
      <c r="O20" s="10"/>
      <c r="P20" s="192"/>
      <c r="Q20" s="192"/>
    </row>
    <row r="21" spans="1:17" hidden="1" x14ac:dyDescent="0.25">
      <c r="A21" s="42"/>
      <c r="B21" s="2"/>
      <c r="C21" s="2" t="s">
        <v>450</v>
      </c>
      <c r="D21" s="2"/>
      <c r="E21" s="2"/>
      <c r="F21" s="2"/>
      <c r="G21" s="192"/>
      <c r="H21" s="193"/>
      <c r="I21" s="193"/>
      <c r="J21" s="193"/>
      <c r="K21" s="192"/>
      <c r="L21" s="192"/>
      <c r="M21" s="10"/>
      <c r="N21" s="10"/>
      <c r="O21" s="10"/>
      <c r="P21" s="192"/>
      <c r="Q21" s="192"/>
    </row>
    <row r="22" spans="1:17" hidden="1" x14ac:dyDescent="0.25">
      <c r="A22" s="42"/>
      <c r="B22" s="2">
        <v>3</v>
      </c>
      <c r="C22" s="2" t="s">
        <v>3</v>
      </c>
      <c r="D22" s="2"/>
      <c r="E22" s="2"/>
      <c r="F22" s="2"/>
      <c r="G22" s="192"/>
      <c r="H22" s="193">
        <f>G52</f>
        <v>0</v>
      </c>
      <c r="I22" s="193">
        <f>J22-H22</f>
        <v>0</v>
      </c>
      <c r="J22" s="193">
        <f>I52</f>
        <v>0</v>
      </c>
      <c r="K22" s="192"/>
      <c r="L22" s="192"/>
      <c r="M22" s="10">
        <v>4228231</v>
      </c>
      <c r="N22" s="10"/>
      <c r="O22" s="10"/>
      <c r="P22" s="192"/>
      <c r="Q22" s="192"/>
    </row>
    <row r="23" spans="1:17" hidden="1" x14ac:dyDescent="0.25">
      <c r="A23" s="42"/>
      <c r="B23" s="2">
        <v>4</v>
      </c>
      <c r="C23" s="2" t="s">
        <v>451</v>
      </c>
      <c r="D23" s="2"/>
      <c r="E23" s="2"/>
      <c r="F23" s="2"/>
      <c r="G23" s="192"/>
      <c r="H23" s="193" t="e">
        <f>#REF!</f>
        <v>#REF!</v>
      </c>
      <c r="I23" s="193" t="e">
        <f>J23-H23</f>
        <v>#REF!</v>
      </c>
      <c r="J23" s="193" t="e">
        <f>#REF!</f>
        <v>#REF!</v>
      </c>
      <c r="K23" s="192"/>
      <c r="L23" s="192"/>
      <c r="M23" s="10">
        <v>12396100</v>
      </c>
      <c r="N23" s="10"/>
      <c r="O23" s="10"/>
      <c r="P23" s="192"/>
      <c r="Q23" s="192"/>
    </row>
    <row r="24" spans="1:17" hidden="1" x14ac:dyDescent="0.25">
      <c r="A24" s="42"/>
      <c r="B24" s="2"/>
      <c r="C24" s="2" t="s">
        <v>450</v>
      </c>
      <c r="D24" s="2"/>
      <c r="E24" s="2"/>
      <c r="F24" s="2"/>
      <c r="G24" s="192"/>
      <c r="H24" s="193"/>
      <c r="I24" s="193"/>
      <c r="J24" s="193"/>
      <c r="K24" s="192"/>
      <c r="L24" s="192"/>
      <c r="M24" s="10"/>
      <c r="N24" s="10"/>
      <c r="O24" s="10"/>
      <c r="P24" s="192"/>
      <c r="Q24" s="192"/>
    </row>
    <row r="25" spans="1:17" hidden="1" x14ac:dyDescent="0.25">
      <c r="A25" s="42"/>
      <c r="B25" s="2"/>
      <c r="C25" s="2"/>
      <c r="D25" s="2"/>
      <c r="E25" s="2"/>
      <c r="F25" s="2"/>
      <c r="G25" s="192"/>
      <c r="H25" s="192"/>
      <c r="I25" s="192"/>
      <c r="J25" s="192"/>
      <c r="K25" s="192"/>
      <c r="L25" s="192"/>
      <c r="M25" s="2"/>
      <c r="N25" s="10"/>
      <c r="O25" s="2"/>
      <c r="P25" s="192"/>
      <c r="Q25" s="192"/>
    </row>
    <row r="26" spans="1:17" hidden="1" x14ac:dyDescent="0.25">
      <c r="A26" s="42"/>
      <c r="B26" s="2"/>
      <c r="C26" s="2" t="s">
        <v>452</v>
      </c>
      <c r="D26" s="2"/>
      <c r="E26" s="2"/>
      <c r="F26" s="2"/>
      <c r="G26" s="192"/>
      <c r="H26" s="193" t="e">
        <f>H19+H20-H22-H23</f>
        <v>#REF!</v>
      </c>
      <c r="I26" s="193" t="e">
        <f>J26-H26</f>
        <v>#REF!</v>
      </c>
      <c r="J26" s="193" t="e">
        <f>J19+J20-J22-J23</f>
        <v>#REF!</v>
      </c>
      <c r="K26" s="192"/>
      <c r="L26" s="192"/>
      <c r="M26" s="10">
        <f>M19+M20-M22-M23</f>
        <v>0</v>
      </c>
      <c r="N26" s="10"/>
      <c r="O26" s="10"/>
      <c r="P26" s="192"/>
      <c r="Q26" s="192"/>
    </row>
    <row r="27" spans="1:17" hidden="1" x14ac:dyDescent="0.25">
      <c r="A27" s="42"/>
      <c r="B27" s="2"/>
      <c r="C27" s="2"/>
      <c r="D27" s="2"/>
      <c r="E27" s="2"/>
      <c r="F27" s="2"/>
      <c r="G27" s="192"/>
      <c r="H27" s="192"/>
      <c r="I27" s="192"/>
      <c r="J27" s="192"/>
      <c r="K27" s="192"/>
      <c r="L27" s="192"/>
      <c r="M27" s="2"/>
      <c r="N27" s="10"/>
      <c r="O27" s="2"/>
      <c r="P27" s="192"/>
      <c r="Q27" s="192"/>
    </row>
    <row r="28" spans="1:17" ht="15.6" hidden="1" x14ac:dyDescent="0.3">
      <c r="A28" s="3" t="s">
        <v>453</v>
      </c>
      <c r="B28" s="3" t="s">
        <v>454</v>
      </c>
      <c r="C28" s="3"/>
      <c r="D28" s="3"/>
      <c r="E28" s="3"/>
      <c r="F28" s="3"/>
      <c r="G28" s="194"/>
      <c r="H28" s="194"/>
      <c r="I28" s="194"/>
      <c r="J28" s="194"/>
      <c r="K28" s="194"/>
      <c r="L28" s="194"/>
      <c r="M28" s="3"/>
      <c r="N28" s="10"/>
      <c r="O28" s="3"/>
      <c r="P28" s="194"/>
      <c r="Q28" s="194"/>
    </row>
    <row r="29" spans="1:17" hidden="1" x14ac:dyDescent="0.25">
      <c r="A29" s="42"/>
      <c r="B29" s="2"/>
      <c r="C29" s="2"/>
      <c r="D29" s="2"/>
      <c r="E29" s="2"/>
      <c r="F29" s="2"/>
      <c r="G29" s="192"/>
      <c r="H29" s="192"/>
      <c r="I29" s="192"/>
      <c r="J29" s="192"/>
      <c r="K29" s="192"/>
      <c r="L29" s="192"/>
      <c r="M29" s="2"/>
      <c r="N29" s="10"/>
      <c r="O29" s="2"/>
      <c r="P29" s="192"/>
      <c r="Q29" s="192"/>
    </row>
    <row r="30" spans="1:17" hidden="1" x14ac:dyDescent="0.25">
      <c r="A30" s="42"/>
      <c r="B30" s="2">
        <v>8</v>
      </c>
      <c r="C30" s="2" t="s">
        <v>455</v>
      </c>
      <c r="D30" s="2"/>
      <c r="E30" s="2"/>
      <c r="F30" s="2"/>
      <c r="G30" s="192"/>
      <c r="H30" s="193">
        <v>425000</v>
      </c>
      <c r="I30" s="193">
        <f>J30-H30</f>
        <v>-105000</v>
      </c>
      <c r="J30" s="193">
        <v>320000</v>
      </c>
      <c r="K30" s="192"/>
      <c r="L30" s="192"/>
      <c r="M30" s="10">
        <v>0</v>
      </c>
      <c r="N30" s="10"/>
      <c r="O30" s="10"/>
      <c r="P30" s="192"/>
      <c r="Q30" s="192"/>
    </row>
    <row r="31" spans="1:17" hidden="1" x14ac:dyDescent="0.25">
      <c r="A31" s="42"/>
      <c r="B31" s="2"/>
      <c r="C31" s="2" t="s">
        <v>456</v>
      </c>
      <c r="D31" s="2"/>
      <c r="E31" s="2"/>
      <c r="F31" s="2"/>
      <c r="G31" s="192"/>
      <c r="H31" s="193"/>
      <c r="I31" s="193"/>
      <c r="J31" s="193"/>
      <c r="K31" s="192"/>
      <c r="L31" s="192"/>
      <c r="M31" s="10"/>
      <c r="N31" s="10"/>
      <c r="O31" s="10"/>
      <c r="P31" s="192"/>
      <c r="Q31" s="192"/>
    </row>
    <row r="32" spans="1:17" hidden="1" x14ac:dyDescent="0.25">
      <c r="A32" s="42"/>
      <c r="B32" s="2">
        <v>5</v>
      </c>
      <c r="C32" s="2" t="s">
        <v>408</v>
      </c>
      <c r="D32" s="2"/>
      <c r="E32" s="2"/>
      <c r="F32" s="2"/>
      <c r="G32" s="192"/>
      <c r="H32" s="193" t="e">
        <f>#REF!</f>
        <v>#REF!</v>
      </c>
      <c r="I32" s="193" t="e">
        <f>J32-H32</f>
        <v>#REF!</v>
      </c>
      <c r="J32" s="193" t="e">
        <f>#REF!</f>
        <v>#REF!</v>
      </c>
      <c r="K32" s="192"/>
      <c r="L32" s="192"/>
      <c r="M32" s="10">
        <v>0</v>
      </c>
      <c r="N32" s="10"/>
      <c r="O32" s="10"/>
      <c r="P32" s="192"/>
      <c r="Q32" s="192"/>
    </row>
    <row r="33" spans="1:17" hidden="1" x14ac:dyDescent="0.25">
      <c r="A33" s="42"/>
      <c r="B33" s="2"/>
      <c r="C33" s="2"/>
      <c r="D33" s="2"/>
      <c r="E33" s="2"/>
      <c r="F33" s="2"/>
      <c r="G33" s="192"/>
      <c r="H33" s="192"/>
      <c r="I33" s="192"/>
      <c r="J33" s="192"/>
      <c r="K33" s="192"/>
      <c r="L33" s="192"/>
      <c r="M33" s="2"/>
      <c r="N33" s="10"/>
      <c r="O33" s="2"/>
      <c r="P33" s="192"/>
      <c r="Q33" s="192"/>
    </row>
    <row r="34" spans="1:17" hidden="1" x14ac:dyDescent="0.25">
      <c r="A34" s="42"/>
      <c r="B34" s="2"/>
      <c r="C34" s="2" t="s">
        <v>457</v>
      </c>
      <c r="D34" s="2"/>
      <c r="E34" s="2"/>
      <c r="F34" s="2"/>
      <c r="G34" s="192"/>
      <c r="H34" s="193" t="e">
        <f>H30-H32</f>
        <v>#REF!</v>
      </c>
      <c r="I34" s="193" t="e">
        <f>J34-H34</f>
        <v>#REF!</v>
      </c>
      <c r="J34" s="193" t="e">
        <f>J30-J32</f>
        <v>#REF!</v>
      </c>
      <c r="K34" s="192"/>
      <c r="L34" s="192"/>
      <c r="M34" s="10">
        <f>M30-M32</f>
        <v>0</v>
      </c>
      <c r="N34" s="10"/>
      <c r="O34" s="10"/>
      <c r="P34" s="192"/>
      <c r="Q34" s="192"/>
    </row>
    <row r="35" spans="1:17" hidden="1" x14ac:dyDescent="0.25">
      <c r="A35" s="42"/>
      <c r="B35" s="2"/>
      <c r="C35" s="2"/>
      <c r="D35" s="2"/>
      <c r="E35" s="2"/>
      <c r="F35" s="2"/>
      <c r="G35" s="192"/>
      <c r="H35" s="192"/>
      <c r="I35" s="192"/>
      <c r="J35" s="192"/>
      <c r="K35" s="192"/>
      <c r="L35" s="192"/>
      <c r="M35" s="2"/>
      <c r="N35" s="10"/>
      <c r="O35" s="2"/>
      <c r="P35" s="192"/>
      <c r="Q35" s="192"/>
    </row>
    <row r="36" spans="1:17" ht="15.6" hidden="1" x14ac:dyDescent="0.3">
      <c r="A36" s="3" t="s">
        <v>458</v>
      </c>
      <c r="B36" s="3" t="s">
        <v>459</v>
      </c>
      <c r="C36" s="3"/>
      <c r="D36" s="3"/>
      <c r="E36" s="3"/>
      <c r="F36" s="3"/>
      <c r="G36" s="194"/>
      <c r="H36" s="194"/>
      <c r="I36" s="194"/>
      <c r="J36" s="194"/>
      <c r="K36" s="194"/>
      <c r="L36" s="194"/>
      <c r="M36" s="3"/>
      <c r="N36" s="10"/>
      <c r="O36" s="3"/>
      <c r="P36" s="194"/>
      <c r="Q36" s="194"/>
    </row>
    <row r="37" spans="1:17" hidden="1" x14ac:dyDescent="0.25">
      <c r="A37" s="42"/>
      <c r="B37" s="2"/>
      <c r="C37" s="2"/>
      <c r="D37" s="2"/>
      <c r="E37" s="2"/>
      <c r="F37" s="2"/>
      <c r="G37" s="192"/>
      <c r="H37" s="192"/>
      <c r="I37" s="192"/>
      <c r="J37" s="192"/>
      <c r="K37" s="192"/>
      <c r="L37" s="192"/>
      <c r="M37" s="2"/>
      <c r="N37" s="10"/>
      <c r="O37" s="2"/>
      <c r="P37" s="192"/>
      <c r="Q37" s="192"/>
    </row>
    <row r="38" spans="1:17" hidden="1" x14ac:dyDescent="0.25">
      <c r="A38" s="42"/>
      <c r="B38" s="2" t="s">
        <v>460</v>
      </c>
      <c r="C38" s="2"/>
      <c r="D38" s="2"/>
      <c r="E38" s="2"/>
      <c r="F38" s="2"/>
      <c r="G38" s="192"/>
      <c r="H38" s="193" t="e">
        <f>H26+H34</f>
        <v>#REF!</v>
      </c>
      <c r="I38" s="193" t="e">
        <f>J38-H38</f>
        <v>#REF!</v>
      </c>
      <c r="J38" s="193" t="e">
        <f>J26+J34</f>
        <v>#REF!</v>
      </c>
      <c r="K38" s="192"/>
      <c r="L38" s="192"/>
      <c r="M38" s="10">
        <f>M26+M34</f>
        <v>0</v>
      </c>
      <c r="N38" s="10"/>
      <c r="O38" s="10"/>
      <c r="P38" s="192"/>
      <c r="Q38" s="192"/>
    </row>
    <row r="39" spans="1:17" hidden="1" x14ac:dyDescent="0.25">
      <c r="A39" s="2"/>
      <c r="B39" s="2" t="s">
        <v>461</v>
      </c>
      <c r="C39" s="2"/>
      <c r="D39" s="2"/>
      <c r="E39" s="2"/>
      <c r="F39" s="2"/>
      <c r="G39" s="192"/>
      <c r="H39" s="192"/>
      <c r="I39" s="192"/>
      <c r="J39" s="192"/>
      <c r="K39" s="192"/>
      <c r="L39" s="192"/>
      <c r="M39" s="192"/>
      <c r="N39" s="10"/>
      <c r="O39" s="192"/>
      <c r="P39" s="192"/>
      <c r="Q39" s="192"/>
    </row>
    <row r="40" spans="1:17" hidden="1" x14ac:dyDescent="0.25">
      <c r="A40" s="42"/>
      <c r="B40" s="2" t="s">
        <v>462</v>
      </c>
      <c r="C40" s="42"/>
      <c r="D40" s="42"/>
      <c r="E40" s="42"/>
      <c r="F40" s="42"/>
      <c r="G40" s="195"/>
      <c r="H40" s="195"/>
      <c r="I40" s="195"/>
      <c r="J40" s="195"/>
      <c r="K40" s="195"/>
      <c r="L40" s="195"/>
      <c r="M40" s="195"/>
      <c r="N40" s="10"/>
      <c r="O40" s="195"/>
      <c r="P40" s="195"/>
      <c r="Q40" s="195"/>
    </row>
    <row r="41" spans="1:17" hidden="1" x14ac:dyDescent="0.25">
      <c r="A41" s="42"/>
      <c r="B41" s="2" t="s">
        <v>463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10">
        <v>0</v>
      </c>
      <c r="N41" s="10"/>
      <c r="O41" s="10"/>
      <c r="P41" s="42"/>
      <c r="Q41" s="42"/>
    </row>
    <row r="42" spans="1:17" ht="15.6" hidden="1" x14ac:dyDescent="0.3">
      <c r="B42" s="3"/>
      <c r="K42"/>
      <c r="L42"/>
      <c r="M42" s="178"/>
      <c r="N42" s="178"/>
      <c r="O42" s="178"/>
      <c r="P42"/>
      <c r="Q42"/>
    </row>
    <row r="43" spans="1:17" ht="15.6" hidden="1" x14ac:dyDescent="0.3">
      <c r="A43" s="3" t="s">
        <v>464</v>
      </c>
      <c r="B43" s="3" t="s">
        <v>465</v>
      </c>
      <c r="K43"/>
      <c r="L43"/>
      <c r="M43" s="10">
        <v>0</v>
      </c>
      <c r="N43" s="10">
        <v>0</v>
      </c>
      <c r="O43" s="10">
        <v>0</v>
      </c>
      <c r="P43"/>
      <c r="Q43"/>
    </row>
    <row r="44" spans="1:17" hidden="1" x14ac:dyDescent="0.25">
      <c r="K44"/>
      <c r="L44"/>
      <c r="N44"/>
      <c r="O44"/>
      <c r="P44"/>
      <c r="Q44"/>
    </row>
    <row r="45" spans="1:17" hidden="1" x14ac:dyDescent="0.25">
      <c r="A45" s="42"/>
      <c r="B45" s="2" t="s">
        <v>466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17" hidden="1" x14ac:dyDescent="0.25">
      <c r="A46" s="42"/>
      <c r="B46" s="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</row>
    <row r="47" spans="1:17" hidden="1" x14ac:dyDescent="0.25">
      <c r="A47" s="196"/>
      <c r="B47" s="196"/>
      <c r="C47" s="196"/>
      <c r="D47" s="196"/>
      <c r="E47" s="196"/>
      <c r="F47" s="196"/>
      <c r="G47" s="196"/>
      <c r="H47" s="196" t="s">
        <v>467</v>
      </c>
      <c r="I47" s="196"/>
      <c r="J47" s="196"/>
      <c r="K47" s="196"/>
      <c r="L47" s="196"/>
      <c r="M47" s="196" t="s">
        <v>467</v>
      </c>
      <c r="N47" s="196"/>
      <c r="O47" s="196"/>
      <c r="P47" s="196"/>
      <c r="Q47" s="196"/>
    </row>
    <row r="48" spans="1:17" hidden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idden="1" x14ac:dyDescent="0.25">
      <c r="A49" s="42" t="s">
        <v>468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</row>
    <row r="50" spans="1:17" hidden="1" x14ac:dyDescent="0.25">
      <c r="A50" s="42" t="s">
        <v>469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</row>
    <row r="51" spans="1:17" hidden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30"/>
      <c r="O51" s="30"/>
      <c r="P51" s="197"/>
      <c r="Q51" s="197"/>
    </row>
    <row r="52" spans="1:17" ht="15.6" hidden="1" x14ac:dyDescent="0.3">
      <c r="A52" s="25" t="s">
        <v>470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26"/>
      <c r="P52" s="198"/>
      <c r="Q52" s="198"/>
    </row>
    <row r="53" spans="1:17" ht="15.6" hidden="1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6"/>
      <c r="O53" s="26"/>
      <c r="P53" s="198"/>
      <c r="Q53" s="198"/>
    </row>
    <row r="54" spans="1:17" ht="15.6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/>
      <c r="O54" s="26"/>
      <c r="P54" s="198"/>
      <c r="Q54" s="198"/>
    </row>
    <row r="55" spans="1:17" ht="15.6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6"/>
      <c r="O55" s="26"/>
      <c r="P55" s="198"/>
      <c r="Q55" s="198"/>
    </row>
    <row r="56" spans="1:17" ht="15.6" x14ac:dyDescent="0.3">
      <c r="A56" s="25" t="s">
        <v>448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26"/>
      <c r="P56" s="198"/>
      <c r="Q56" s="198"/>
    </row>
    <row r="57" spans="1:17" hidden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30"/>
      <c r="O57" s="30"/>
      <c r="P57" s="197"/>
      <c r="Q57" s="197"/>
    </row>
    <row r="58" spans="1:17" hidden="1" x14ac:dyDescent="0.25">
      <c r="A58" s="22"/>
      <c r="B58" s="22"/>
      <c r="C58" s="22"/>
      <c r="D58" s="22"/>
      <c r="E58" s="22"/>
      <c r="F58" s="22"/>
      <c r="G58" s="199"/>
      <c r="H58" s="22"/>
      <c r="I58" s="199"/>
      <c r="J58" s="22"/>
      <c r="K58" s="199"/>
      <c r="L58" s="22"/>
      <c r="M58" s="200"/>
      <c r="N58" s="201"/>
      <c r="O58" s="202"/>
      <c r="P58" s="202"/>
      <c r="Q58" s="202"/>
    </row>
    <row r="59" spans="1:17" ht="15.6" x14ac:dyDescent="0.3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199"/>
      <c r="N59" s="204"/>
      <c r="O59" s="205"/>
      <c r="P59" s="205"/>
      <c r="Q59" s="205"/>
    </row>
    <row r="60" spans="1:17" ht="15.6" x14ac:dyDescent="0.3">
      <c r="A60" s="13"/>
      <c r="B60" s="13"/>
      <c r="C60" s="13"/>
      <c r="D60" s="13"/>
      <c r="E60" s="13"/>
      <c r="F60" s="13"/>
      <c r="G60" s="13"/>
      <c r="H60" s="13"/>
      <c r="I60" s="11" t="s">
        <v>123</v>
      </c>
      <c r="J60" s="11" t="s">
        <v>254</v>
      </c>
      <c r="K60" s="169"/>
      <c r="L60" s="169" t="s">
        <v>386</v>
      </c>
      <c r="M60" s="11"/>
      <c r="N60" s="169" t="s">
        <v>473</v>
      </c>
      <c r="O60" s="169" t="s">
        <v>386</v>
      </c>
      <c r="P60" s="169" t="s">
        <v>495</v>
      </c>
      <c r="Q60" s="169" t="s">
        <v>495</v>
      </c>
    </row>
    <row r="61" spans="1:17" s="2" customFormat="1" ht="15.6" x14ac:dyDescent="0.3">
      <c r="A61" s="13"/>
      <c r="B61" s="13"/>
      <c r="C61" s="13"/>
      <c r="D61" s="13"/>
      <c r="E61" s="13"/>
      <c r="F61" s="13"/>
      <c r="G61" s="14"/>
      <c r="H61" s="13"/>
      <c r="I61" s="11" t="s">
        <v>124</v>
      </c>
      <c r="J61" s="18" t="s">
        <v>385</v>
      </c>
      <c r="K61" s="216" t="s">
        <v>387</v>
      </c>
      <c r="L61" s="216"/>
      <c r="M61" s="11"/>
      <c r="N61" s="169" t="s">
        <v>493</v>
      </c>
      <c r="O61" s="169" t="s">
        <v>494</v>
      </c>
      <c r="P61" s="169" t="s">
        <v>496</v>
      </c>
      <c r="Q61" s="169" t="s">
        <v>497</v>
      </c>
    </row>
    <row r="62" spans="1:17" ht="13.8" x14ac:dyDescent="0.25">
      <c r="A62" s="4"/>
      <c r="B62" s="4" t="s">
        <v>42</v>
      </c>
      <c r="C62" s="4"/>
      <c r="D62" s="4"/>
      <c r="E62" s="4"/>
      <c r="F62" s="4"/>
      <c r="G62" s="5"/>
      <c r="H62" s="5"/>
      <c r="I62" s="15"/>
    </row>
    <row r="63" spans="1:17" ht="13.8" x14ac:dyDescent="0.25">
      <c r="A63" s="138">
        <v>61</v>
      </c>
      <c r="B63" s="138" t="s">
        <v>43</v>
      </c>
      <c r="C63" s="138"/>
      <c r="D63" s="138"/>
      <c r="E63" s="138"/>
      <c r="F63" s="138"/>
      <c r="G63" s="139"/>
      <c r="H63" s="138"/>
      <c r="I63" s="139">
        <f>SUM(I64:I69)</f>
        <v>2869000</v>
      </c>
      <c r="J63" s="139">
        <f>SUM(J64:J69)</f>
        <v>2601199.9900000002</v>
      </c>
      <c r="K63" s="139">
        <f>L63-I63</f>
        <v>-80482.399999999907</v>
      </c>
      <c r="L63" s="139">
        <f>SUM(L64:L69)</f>
        <v>2788517.6</v>
      </c>
      <c r="M63" s="139">
        <f t="shared" ref="M63:O63" si="0">SUM(M64:M69)</f>
        <v>0</v>
      </c>
      <c r="N63" s="139">
        <f t="shared" si="0"/>
        <v>2860296.7399999998</v>
      </c>
      <c r="O63" s="139">
        <f t="shared" si="0"/>
        <v>3560000</v>
      </c>
      <c r="P63" s="139">
        <v>3600000</v>
      </c>
      <c r="Q63" s="139">
        <v>3600000</v>
      </c>
    </row>
    <row r="64" spans="1:17" x14ac:dyDescent="0.25">
      <c r="A64">
        <v>6111</v>
      </c>
      <c r="B64" t="s">
        <v>5</v>
      </c>
      <c r="G64" s="1"/>
      <c r="H64" s="1"/>
      <c r="I64" s="1">
        <v>600000</v>
      </c>
      <c r="J64" s="1">
        <v>504773.72</v>
      </c>
      <c r="K64" s="1">
        <f>L64-I64</f>
        <v>-100000</v>
      </c>
      <c r="L64" s="1">
        <v>500000</v>
      </c>
      <c r="N64" s="1">
        <v>661580.32999999996</v>
      </c>
      <c r="O64" s="1">
        <v>800000</v>
      </c>
    </row>
    <row r="65" spans="1:17" x14ac:dyDescent="0.25">
      <c r="A65">
        <v>6111</v>
      </c>
      <c r="B65" s="8" t="s">
        <v>130</v>
      </c>
      <c r="G65" s="1"/>
      <c r="H65" s="1"/>
      <c r="I65" s="1">
        <v>2200000</v>
      </c>
      <c r="J65" s="1">
        <v>2021026.94</v>
      </c>
      <c r="K65" s="1">
        <f t="shared" ref="K65:K127" si="1">L65-I65</f>
        <v>-100000</v>
      </c>
      <c r="L65" s="1">
        <v>2100000</v>
      </c>
      <c r="N65" s="1">
        <v>2008566.96</v>
      </c>
      <c r="O65" s="1">
        <v>2700000</v>
      </c>
    </row>
    <row r="66" spans="1:17" x14ac:dyDescent="0.25">
      <c r="A66">
        <v>6131</v>
      </c>
      <c r="B66" t="s">
        <v>44</v>
      </c>
      <c r="G66" s="1"/>
      <c r="H66" s="1"/>
      <c r="I66" s="1">
        <v>6000</v>
      </c>
      <c r="J66" s="1">
        <v>3078</v>
      </c>
      <c r="K66" s="1">
        <f t="shared" si="1"/>
        <v>-4000</v>
      </c>
      <c r="L66" s="1">
        <v>2000</v>
      </c>
      <c r="N66" s="1">
        <v>1218.42</v>
      </c>
      <c r="O66" s="1">
        <v>2000</v>
      </c>
    </row>
    <row r="67" spans="1:17" x14ac:dyDescent="0.25">
      <c r="A67">
        <v>6134</v>
      </c>
      <c r="B67" t="s">
        <v>45</v>
      </c>
      <c r="G67" s="1"/>
      <c r="H67" s="1"/>
      <c r="I67" s="1">
        <v>50000</v>
      </c>
      <c r="J67" s="1">
        <v>64312.84</v>
      </c>
      <c r="K67" s="1">
        <f t="shared" si="1"/>
        <v>0</v>
      </c>
      <c r="L67" s="1">
        <v>50000</v>
      </c>
      <c r="N67" s="1">
        <v>50811.15</v>
      </c>
      <c r="O67" s="1">
        <v>50000</v>
      </c>
    </row>
    <row r="68" spans="1:17" x14ac:dyDescent="0.25">
      <c r="A68">
        <v>6142</v>
      </c>
      <c r="B68" t="s">
        <v>46</v>
      </c>
      <c r="G68" s="1"/>
      <c r="H68" s="1"/>
      <c r="I68" s="1">
        <v>12000</v>
      </c>
      <c r="J68" s="1">
        <v>8008.49</v>
      </c>
      <c r="K68" s="1">
        <f t="shared" si="1"/>
        <v>-5000</v>
      </c>
      <c r="L68" s="1">
        <v>7000</v>
      </c>
      <c r="N68" s="1">
        <v>6768.4</v>
      </c>
      <c r="O68" s="1">
        <v>8000</v>
      </c>
    </row>
    <row r="69" spans="1:17" x14ac:dyDescent="0.25">
      <c r="B69" t="s">
        <v>474</v>
      </c>
      <c r="G69" s="1"/>
      <c r="H69" s="1"/>
      <c r="I69" s="1">
        <v>1000</v>
      </c>
      <c r="J69" s="1"/>
      <c r="K69" s="1">
        <f t="shared" si="1"/>
        <v>128517.6</v>
      </c>
      <c r="L69" s="1">
        <v>129517.6</v>
      </c>
      <c r="N69" s="1">
        <v>131351.48000000001</v>
      </c>
      <c r="O69" s="1">
        <v>0</v>
      </c>
    </row>
    <row r="70" spans="1:17" x14ac:dyDescent="0.25">
      <c r="I70" s="1"/>
      <c r="J70" s="1"/>
    </row>
    <row r="71" spans="1:17" ht="13.8" x14ac:dyDescent="0.25">
      <c r="A71" s="138">
        <v>63</v>
      </c>
      <c r="B71" s="138" t="s">
        <v>219</v>
      </c>
      <c r="C71" s="138"/>
      <c r="D71" s="138"/>
      <c r="E71" s="138"/>
      <c r="F71" s="138"/>
      <c r="G71" s="139"/>
      <c r="H71" s="138"/>
      <c r="I71" s="139">
        <f>I73+I87+I89+I91</f>
        <v>12113500</v>
      </c>
      <c r="J71" s="139">
        <f t="shared" ref="J71" si="2">J73+J87+J89+J91</f>
        <v>1904143.87</v>
      </c>
      <c r="K71" s="171">
        <f t="shared" si="1"/>
        <v>6381600</v>
      </c>
      <c r="L71" s="139">
        <f>L73+L87+L89+L91</f>
        <v>18495100</v>
      </c>
      <c r="M71" s="139">
        <f t="shared" ref="M71" si="3">M73+M87+M89+M91</f>
        <v>0</v>
      </c>
      <c r="N71" s="139">
        <f>N73+N87+N89+N91</f>
        <v>2498079.75</v>
      </c>
      <c r="O71" s="139">
        <f>O73+O87+O89+O91</f>
        <v>16705800</v>
      </c>
      <c r="P71" s="139">
        <v>900000</v>
      </c>
      <c r="Q71" s="139">
        <v>1000000</v>
      </c>
    </row>
    <row r="72" spans="1:17" ht="13.8" x14ac:dyDescent="0.25">
      <c r="A72" s="4"/>
      <c r="B72" s="4" t="s">
        <v>220</v>
      </c>
      <c r="C72" s="4"/>
      <c r="D72" s="4"/>
      <c r="E72" s="4"/>
      <c r="F72" s="4"/>
      <c r="G72" s="5"/>
      <c r="H72" s="4"/>
      <c r="I72" s="15"/>
      <c r="J72" s="1"/>
    </row>
    <row r="73" spans="1:17" ht="13.8" x14ac:dyDescent="0.25">
      <c r="A73" s="4">
        <v>633</v>
      </c>
      <c r="B73" s="4" t="s">
        <v>221</v>
      </c>
      <c r="C73" s="4"/>
      <c r="D73" s="4"/>
      <c r="E73" s="4"/>
      <c r="F73" s="4"/>
      <c r="G73" s="5"/>
      <c r="H73" s="4"/>
      <c r="I73" s="15">
        <f>SUM(I74:I86)</f>
        <v>2736500</v>
      </c>
      <c r="J73" s="15">
        <f t="shared" ref="J73" si="4">SUM(J74:J86)</f>
        <v>785108.05</v>
      </c>
      <c r="K73" s="10">
        <f t="shared" si="1"/>
        <v>1284000</v>
      </c>
      <c r="L73" s="15">
        <f>SUM(L74:L86)</f>
        <v>4020500</v>
      </c>
      <c r="M73" s="15">
        <f t="shared" ref="M73" si="5">SUM(M74:M86)</f>
        <v>0</v>
      </c>
      <c r="N73" s="15">
        <f>SUM(N74:N86)</f>
        <v>846666.08000000007</v>
      </c>
      <c r="O73" s="15">
        <f>SUM(O74:O86)</f>
        <v>3436000</v>
      </c>
      <c r="P73" s="15"/>
      <c r="Q73" s="15"/>
    </row>
    <row r="74" spans="1:17" x14ac:dyDescent="0.25">
      <c r="A74" s="42">
        <v>6331</v>
      </c>
      <c r="B74" s="42" t="s">
        <v>218</v>
      </c>
      <c r="G74" s="1"/>
      <c r="H74" s="1"/>
      <c r="I74" s="1">
        <v>16000</v>
      </c>
      <c r="J74" s="1">
        <v>13300</v>
      </c>
      <c r="K74" s="1">
        <f t="shared" si="1"/>
        <v>-3500</v>
      </c>
      <c r="L74" s="1">
        <v>12500</v>
      </c>
      <c r="N74" s="1">
        <v>13650</v>
      </c>
      <c r="O74" s="1">
        <v>14000</v>
      </c>
    </row>
    <row r="75" spans="1:17" x14ac:dyDescent="0.25">
      <c r="A75" s="42">
        <v>6331</v>
      </c>
      <c r="B75" s="8" t="s">
        <v>93</v>
      </c>
      <c r="G75" s="1"/>
      <c r="H75" s="1"/>
      <c r="I75" s="1">
        <v>2500</v>
      </c>
      <c r="J75" s="1">
        <v>1400</v>
      </c>
      <c r="K75" s="1">
        <f t="shared" si="1"/>
        <v>-1500</v>
      </c>
      <c r="L75" s="1">
        <v>1000</v>
      </c>
      <c r="N75" s="1">
        <v>1840</v>
      </c>
      <c r="O75" s="1">
        <v>2000</v>
      </c>
    </row>
    <row r="76" spans="1:17" s="42" customFormat="1" x14ac:dyDescent="0.25">
      <c r="A76" s="42">
        <v>6331</v>
      </c>
      <c r="B76" s="42" t="s">
        <v>397</v>
      </c>
      <c r="G76" s="45"/>
      <c r="H76" s="45"/>
      <c r="I76" s="45">
        <v>35000</v>
      </c>
      <c r="J76" s="45">
        <v>34183.050000000003</v>
      </c>
      <c r="K76" s="1">
        <f t="shared" si="1"/>
        <v>125000</v>
      </c>
      <c r="L76" s="45">
        <v>160000</v>
      </c>
      <c r="N76" s="45">
        <v>116384.08</v>
      </c>
      <c r="O76" s="45">
        <v>50000</v>
      </c>
      <c r="P76" s="45"/>
      <c r="Q76" s="45"/>
    </row>
    <row r="77" spans="1:17" x14ac:dyDescent="0.25">
      <c r="A77" s="8">
        <v>6332</v>
      </c>
      <c r="B77" s="42" t="s">
        <v>398</v>
      </c>
      <c r="C77" s="8"/>
      <c r="D77" s="8"/>
      <c r="E77" s="8"/>
      <c r="F77" s="8"/>
      <c r="G77" s="9"/>
      <c r="H77" s="8"/>
      <c r="I77" s="1">
        <v>0</v>
      </c>
      <c r="J77" s="1"/>
      <c r="K77" s="1">
        <f t="shared" si="1"/>
        <v>100000</v>
      </c>
      <c r="L77" s="1">
        <v>100000</v>
      </c>
      <c r="O77" s="1">
        <v>120000</v>
      </c>
    </row>
    <row r="78" spans="1:17" x14ac:dyDescent="0.25">
      <c r="A78" s="42">
        <v>6332</v>
      </c>
      <c r="B78" s="42" t="s">
        <v>489</v>
      </c>
      <c r="C78" s="8"/>
      <c r="D78" s="8"/>
      <c r="E78" s="8"/>
      <c r="F78" s="8"/>
      <c r="G78" s="9"/>
      <c r="H78" s="8"/>
      <c r="I78" s="1">
        <v>200000</v>
      </c>
      <c r="J78" s="1">
        <v>200000</v>
      </c>
      <c r="K78" s="1">
        <f t="shared" si="1"/>
        <v>100000</v>
      </c>
      <c r="L78" s="1">
        <v>300000</v>
      </c>
      <c r="O78" s="1">
        <v>250000</v>
      </c>
    </row>
    <row r="79" spans="1:17" x14ac:dyDescent="0.25">
      <c r="A79" s="42">
        <v>6332</v>
      </c>
      <c r="B79" s="42" t="s">
        <v>506</v>
      </c>
      <c r="C79" s="8"/>
      <c r="D79" s="8"/>
      <c r="E79" s="8"/>
      <c r="F79" s="8"/>
      <c r="G79" s="9"/>
      <c r="H79" s="8"/>
      <c r="I79" s="1"/>
      <c r="J79" s="1"/>
      <c r="L79" s="1">
        <v>350000</v>
      </c>
      <c r="O79" s="1">
        <v>400000</v>
      </c>
    </row>
    <row r="80" spans="1:17" x14ac:dyDescent="0.25">
      <c r="A80" s="42">
        <v>6332</v>
      </c>
      <c r="B80" s="42" t="s">
        <v>476</v>
      </c>
      <c r="C80" s="8"/>
      <c r="D80" s="8"/>
      <c r="E80" s="8"/>
      <c r="F80" s="8"/>
      <c r="G80" s="9"/>
      <c r="H80" s="8"/>
      <c r="I80" s="1"/>
      <c r="J80" s="1"/>
      <c r="L80" s="1">
        <v>253000</v>
      </c>
      <c r="N80" s="1">
        <v>253000</v>
      </c>
      <c r="O80" s="1">
        <v>0</v>
      </c>
    </row>
    <row r="81" spans="1:17" x14ac:dyDescent="0.25">
      <c r="A81" s="42">
        <v>6332</v>
      </c>
      <c r="B81" s="42" t="s">
        <v>165</v>
      </c>
      <c r="G81" s="1"/>
      <c r="H81" s="1"/>
      <c r="I81" s="1">
        <v>1000000</v>
      </c>
      <c r="J81" s="1">
        <v>119875</v>
      </c>
      <c r="K81" s="1">
        <f t="shared" si="1"/>
        <v>500000</v>
      </c>
      <c r="L81" s="1">
        <v>1500000</v>
      </c>
      <c r="N81" s="1">
        <v>106250</v>
      </c>
      <c r="O81" s="1">
        <v>1500000</v>
      </c>
    </row>
    <row r="82" spans="1:17" x14ac:dyDescent="0.25">
      <c r="A82" s="42">
        <v>6332</v>
      </c>
      <c r="B82" s="42" t="s">
        <v>166</v>
      </c>
      <c r="G82" s="1"/>
      <c r="H82" s="1"/>
      <c r="I82" s="1">
        <v>200000</v>
      </c>
      <c r="J82" s="1">
        <v>54350</v>
      </c>
      <c r="K82" s="1">
        <f t="shared" si="1"/>
        <v>0</v>
      </c>
      <c r="L82" s="1">
        <v>200000</v>
      </c>
      <c r="N82" s="45">
        <v>212375</v>
      </c>
      <c r="O82" s="1">
        <v>200000</v>
      </c>
    </row>
    <row r="83" spans="1:17" x14ac:dyDescent="0.25">
      <c r="A83" s="42">
        <v>6332</v>
      </c>
      <c r="B83" s="42" t="s">
        <v>432</v>
      </c>
      <c r="G83" s="1"/>
      <c r="H83" s="1"/>
      <c r="I83" s="1">
        <v>540000</v>
      </c>
      <c r="J83" s="1"/>
      <c r="K83" s="1">
        <f t="shared" si="1"/>
        <v>460000</v>
      </c>
      <c r="L83" s="1">
        <v>1000000</v>
      </c>
      <c r="N83" s="1">
        <v>0</v>
      </c>
      <c r="O83" s="1">
        <v>600000</v>
      </c>
    </row>
    <row r="84" spans="1:17" x14ac:dyDescent="0.25">
      <c r="A84" s="42">
        <v>6332</v>
      </c>
      <c r="B84" s="42" t="s">
        <v>416</v>
      </c>
      <c r="G84" s="1"/>
      <c r="H84" s="1"/>
      <c r="I84" s="1">
        <v>362000</v>
      </c>
      <c r="J84" s="1">
        <v>362000</v>
      </c>
      <c r="K84" s="1">
        <f t="shared" si="1"/>
        <v>-362000</v>
      </c>
      <c r="L84" s="1">
        <v>0</v>
      </c>
      <c r="O84" s="1">
        <v>300000</v>
      </c>
    </row>
    <row r="85" spans="1:17" x14ac:dyDescent="0.25">
      <c r="A85" s="42">
        <v>6332</v>
      </c>
      <c r="B85" s="42" t="s">
        <v>168</v>
      </c>
      <c r="G85" s="1"/>
      <c r="H85" s="1"/>
      <c r="I85" s="1">
        <v>75000</v>
      </c>
      <c r="J85" s="1"/>
      <c r="K85" s="1">
        <f t="shared" si="1"/>
        <v>-75000</v>
      </c>
      <c r="L85" s="1">
        <v>0</v>
      </c>
    </row>
    <row r="86" spans="1:17" x14ac:dyDescent="0.25">
      <c r="A86" s="42">
        <v>6332</v>
      </c>
      <c r="B86" s="42" t="s">
        <v>415</v>
      </c>
      <c r="G86" s="1"/>
      <c r="H86" s="1"/>
      <c r="I86" s="1">
        <v>306000</v>
      </c>
      <c r="J86" s="1"/>
      <c r="K86" s="1">
        <f t="shared" si="1"/>
        <v>-162000</v>
      </c>
      <c r="L86" s="1">
        <v>144000</v>
      </c>
      <c r="N86" s="1">
        <v>143167</v>
      </c>
    </row>
    <row r="87" spans="1:17" s="2" customFormat="1" x14ac:dyDescent="0.25">
      <c r="A87" s="2">
        <v>634</v>
      </c>
      <c r="B87" s="2" t="s">
        <v>222</v>
      </c>
      <c r="G87" s="10"/>
      <c r="H87" s="10"/>
      <c r="I87" s="10">
        <f>I88</f>
        <v>15000</v>
      </c>
      <c r="J87" s="10">
        <f t="shared" ref="J87:O87" si="6">J88</f>
        <v>2796</v>
      </c>
      <c r="K87" s="1">
        <f t="shared" si="1"/>
        <v>48000</v>
      </c>
      <c r="L87" s="10">
        <f t="shared" si="6"/>
        <v>63000</v>
      </c>
      <c r="M87" s="10">
        <f t="shared" si="6"/>
        <v>0</v>
      </c>
      <c r="N87" s="10">
        <f t="shared" si="6"/>
        <v>28982.89</v>
      </c>
      <c r="O87" s="10">
        <f t="shared" si="6"/>
        <v>90000</v>
      </c>
      <c r="P87" s="10"/>
      <c r="Q87" s="10"/>
    </row>
    <row r="88" spans="1:17" x14ac:dyDescent="0.25">
      <c r="A88" s="42">
        <v>6341</v>
      </c>
      <c r="B88" t="s">
        <v>84</v>
      </c>
      <c r="G88" s="1"/>
      <c r="H88" s="1"/>
      <c r="I88" s="1">
        <v>15000</v>
      </c>
      <c r="J88" s="1">
        <v>2796</v>
      </c>
      <c r="K88" s="1">
        <f t="shared" si="1"/>
        <v>48000</v>
      </c>
      <c r="L88" s="1">
        <v>63000</v>
      </c>
      <c r="N88" s="1">
        <v>28982.89</v>
      </c>
      <c r="O88" s="1">
        <v>90000</v>
      </c>
    </row>
    <row r="89" spans="1:17" s="2" customFormat="1" x14ac:dyDescent="0.25">
      <c r="A89" s="2">
        <v>635</v>
      </c>
      <c r="B89" s="2" t="s">
        <v>224</v>
      </c>
      <c r="G89" s="10"/>
      <c r="H89" s="10"/>
      <c r="I89" s="10">
        <f>I90</f>
        <v>100000</v>
      </c>
      <c r="J89" s="10">
        <f t="shared" ref="J89:O89" si="7">J90</f>
        <v>0</v>
      </c>
      <c r="K89" s="1">
        <f t="shared" si="1"/>
        <v>0</v>
      </c>
      <c r="L89" s="10">
        <f t="shared" si="7"/>
        <v>100000</v>
      </c>
      <c r="M89" s="10">
        <f t="shared" si="7"/>
        <v>0</v>
      </c>
      <c r="N89" s="10">
        <f t="shared" si="7"/>
        <v>0</v>
      </c>
      <c r="O89" s="10">
        <f t="shared" si="7"/>
        <v>100000</v>
      </c>
      <c r="P89" s="10"/>
      <c r="Q89" s="10"/>
    </row>
    <row r="90" spans="1:17" x14ac:dyDescent="0.25">
      <c r="A90" s="42">
        <v>6351</v>
      </c>
      <c r="B90" s="8" t="s">
        <v>92</v>
      </c>
      <c r="G90" s="1"/>
      <c r="H90" s="1"/>
      <c r="I90" s="1">
        <v>100000</v>
      </c>
      <c r="J90" s="1"/>
      <c r="K90" s="1">
        <f t="shared" si="1"/>
        <v>0</v>
      </c>
      <c r="L90" s="1">
        <v>100000</v>
      </c>
      <c r="O90" s="1">
        <v>100000</v>
      </c>
    </row>
    <row r="91" spans="1:17" s="2" customFormat="1" x14ac:dyDescent="0.25">
      <c r="A91" s="2">
        <v>638</v>
      </c>
      <c r="B91" s="2" t="s">
        <v>223</v>
      </c>
      <c r="G91" s="10"/>
      <c r="H91" s="10"/>
      <c r="I91" s="10">
        <f>SUM(I92:I96)</f>
        <v>9262000</v>
      </c>
      <c r="J91" s="10">
        <f>SUM(J92:J96)</f>
        <v>1116239.82</v>
      </c>
      <c r="K91" s="10">
        <f t="shared" si="1"/>
        <v>5049600</v>
      </c>
      <c r="L91" s="10">
        <f>SUM(L92:L96)</f>
        <v>14311600</v>
      </c>
      <c r="M91" s="10">
        <f t="shared" ref="M91:O91" si="8">SUM(M92:M96)</f>
        <v>0</v>
      </c>
      <c r="N91" s="10">
        <f t="shared" si="8"/>
        <v>1622430.7799999998</v>
      </c>
      <c r="O91" s="10">
        <f t="shared" si="8"/>
        <v>13079800</v>
      </c>
      <c r="P91" s="10"/>
      <c r="Q91" s="10"/>
    </row>
    <row r="92" spans="1:17" x14ac:dyDescent="0.25">
      <c r="A92" s="42">
        <v>6382</v>
      </c>
      <c r="B92" s="42" t="s">
        <v>478</v>
      </c>
      <c r="C92" s="8"/>
      <c r="D92" s="8"/>
      <c r="E92" s="8"/>
      <c r="F92" s="8"/>
      <c r="G92" s="9"/>
      <c r="H92" s="8"/>
      <c r="I92" s="1">
        <v>857000</v>
      </c>
      <c r="J92" s="1">
        <v>19548.37</v>
      </c>
      <c r="K92" s="1">
        <f>L92-I92</f>
        <v>-247000</v>
      </c>
      <c r="L92" s="186">
        <v>610000</v>
      </c>
      <c r="N92" s="1">
        <v>657098.5</v>
      </c>
      <c r="O92" s="1">
        <v>0</v>
      </c>
    </row>
    <row r="93" spans="1:17" x14ac:dyDescent="0.25">
      <c r="A93">
        <v>6382</v>
      </c>
      <c r="B93" s="42" t="s">
        <v>217</v>
      </c>
      <c r="G93" s="1"/>
      <c r="H93" s="1"/>
      <c r="I93" s="1">
        <v>1730000</v>
      </c>
      <c r="J93" s="1">
        <v>956496.87</v>
      </c>
      <c r="K93" s="1">
        <f t="shared" si="1"/>
        <v>-918000</v>
      </c>
      <c r="L93" s="1">
        <v>812000</v>
      </c>
      <c r="N93" s="1">
        <v>811279.63</v>
      </c>
      <c r="O93" s="1">
        <v>0</v>
      </c>
    </row>
    <row r="94" spans="1:17" x14ac:dyDescent="0.25">
      <c r="A94">
        <v>6382</v>
      </c>
      <c r="B94" s="42" t="s">
        <v>507</v>
      </c>
      <c r="G94" s="1"/>
      <c r="H94" s="1"/>
      <c r="I94" s="1">
        <v>160000</v>
      </c>
      <c r="J94" s="1">
        <v>140194.57999999999</v>
      </c>
      <c r="K94" s="1">
        <f t="shared" si="1"/>
        <v>29600</v>
      </c>
      <c r="L94" s="1">
        <v>189600</v>
      </c>
      <c r="N94" s="1">
        <v>154052.65</v>
      </c>
      <c r="O94" s="1">
        <v>146800</v>
      </c>
    </row>
    <row r="95" spans="1:17" x14ac:dyDescent="0.25">
      <c r="A95">
        <v>6382</v>
      </c>
      <c r="B95" s="42" t="s">
        <v>225</v>
      </c>
      <c r="G95" s="1"/>
      <c r="H95" s="1"/>
      <c r="I95" s="1">
        <v>6375000</v>
      </c>
      <c r="J95" s="1"/>
      <c r="K95" s="1">
        <f t="shared" si="1"/>
        <v>6325000</v>
      </c>
      <c r="L95" s="1">
        <v>12700000</v>
      </c>
      <c r="O95" s="1">
        <v>12793000</v>
      </c>
    </row>
    <row r="96" spans="1:17" x14ac:dyDescent="0.25">
      <c r="A96">
        <v>6382</v>
      </c>
      <c r="B96" s="42" t="s">
        <v>508</v>
      </c>
      <c r="G96" s="1"/>
      <c r="H96" s="1"/>
      <c r="I96" s="1">
        <v>140000</v>
      </c>
      <c r="J96" s="1"/>
      <c r="K96" s="1">
        <f t="shared" si="1"/>
        <v>-140000</v>
      </c>
      <c r="L96" s="1">
        <v>0</v>
      </c>
      <c r="O96" s="1">
        <v>140000</v>
      </c>
    </row>
    <row r="97" spans="1:17" x14ac:dyDescent="0.25">
      <c r="G97" s="1"/>
      <c r="H97" s="1"/>
      <c r="I97" s="1"/>
      <c r="J97" s="1"/>
    </row>
    <row r="98" spans="1:17" ht="13.8" x14ac:dyDescent="0.25">
      <c r="A98" s="137">
        <v>64</v>
      </c>
      <c r="B98" s="138" t="s">
        <v>47</v>
      </c>
      <c r="C98" s="138"/>
      <c r="D98" s="138"/>
      <c r="E98" s="138"/>
      <c r="F98" s="138"/>
      <c r="G98" s="138"/>
      <c r="H98" s="139"/>
      <c r="I98" s="139">
        <f>SUM(I99:I113)</f>
        <v>1003631</v>
      </c>
      <c r="J98" s="139">
        <f t="shared" ref="J98" si="9">SUM(J99:J113)</f>
        <v>743407.57000000007</v>
      </c>
      <c r="K98" s="171">
        <f t="shared" si="1"/>
        <v>-167331</v>
      </c>
      <c r="L98" s="139">
        <f>SUM(L99:L113)</f>
        <v>836300</v>
      </c>
      <c r="M98" s="139">
        <f t="shared" ref="M98:O98" si="10">SUM(M99:M113)</f>
        <v>0</v>
      </c>
      <c r="N98" s="139">
        <f t="shared" si="10"/>
        <v>568562.51</v>
      </c>
      <c r="O98" s="139">
        <f t="shared" si="10"/>
        <v>790400</v>
      </c>
      <c r="P98" s="139">
        <v>800000</v>
      </c>
      <c r="Q98" s="139">
        <v>800000</v>
      </c>
    </row>
    <row r="99" spans="1:17" x14ac:dyDescent="0.25">
      <c r="A99">
        <v>6413</v>
      </c>
      <c r="B99" s="8" t="s">
        <v>145</v>
      </c>
      <c r="G99" s="1"/>
      <c r="H99" s="1"/>
      <c r="I99" s="1">
        <v>100</v>
      </c>
      <c r="J99" s="1"/>
      <c r="K99" s="1">
        <f t="shared" si="1"/>
        <v>0</v>
      </c>
      <c r="L99" s="1">
        <v>100</v>
      </c>
      <c r="O99" s="1">
        <v>0</v>
      </c>
    </row>
    <row r="100" spans="1:17" x14ac:dyDescent="0.25">
      <c r="A100">
        <v>6413</v>
      </c>
      <c r="B100" s="17" t="s">
        <v>91</v>
      </c>
      <c r="G100" s="1"/>
      <c r="H100" s="1"/>
      <c r="I100" s="1">
        <v>100</v>
      </c>
      <c r="J100" s="1">
        <v>14.59</v>
      </c>
      <c r="K100" s="1">
        <f t="shared" si="1"/>
        <v>0</v>
      </c>
      <c r="L100" s="1">
        <v>100</v>
      </c>
      <c r="N100" s="1">
        <v>18.5</v>
      </c>
      <c r="O100" s="1">
        <v>100</v>
      </c>
    </row>
    <row r="101" spans="1:17" ht="12.75" hidden="1" customHeight="1" x14ac:dyDescent="0.25">
      <c r="A101">
        <v>6416</v>
      </c>
      <c r="B101" t="s">
        <v>70</v>
      </c>
      <c r="G101" s="1"/>
      <c r="H101" s="1"/>
      <c r="I101" s="1"/>
      <c r="J101" s="1"/>
      <c r="K101" s="1">
        <f t="shared" si="1"/>
        <v>0</v>
      </c>
    </row>
    <row r="102" spans="1:17" ht="15" hidden="1" customHeight="1" x14ac:dyDescent="0.25">
      <c r="A102">
        <v>6421</v>
      </c>
      <c r="B102" t="s">
        <v>48</v>
      </c>
      <c r="G102" s="1"/>
      <c r="H102" s="1"/>
      <c r="I102" s="39"/>
      <c r="J102" s="1"/>
      <c r="K102" s="1">
        <f t="shared" si="1"/>
        <v>0</v>
      </c>
    </row>
    <row r="103" spans="1:17" s="12" customFormat="1" ht="15" x14ac:dyDescent="0.25">
      <c r="A103">
        <v>6421</v>
      </c>
      <c r="B103" t="s">
        <v>62</v>
      </c>
      <c r="C103"/>
      <c r="D103"/>
      <c r="E103"/>
      <c r="F103"/>
      <c r="G103" s="1"/>
      <c r="H103" s="1"/>
      <c r="I103" s="1">
        <v>0</v>
      </c>
      <c r="J103" s="39"/>
      <c r="K103" s="1">
        <f t="shared" si="1"/>
        <v>0</v>
      </c>
      <c r="L103" s="39"/>
      <c r="N103" s="39"/>
      <c r="O103" s="39"/>
      <c r="P103" s="39"/>
      <c r="Q103" s="39"/>
    </row>
    <row r="104" spans="1:17" x14ac:dyDescent="0.25">
      <c r="A104">
        <v>6421</v>
      </c>
      <c r="B104" t="s">
        <v>49</v>
      </c>
      <c r="G104" s="1"/>
      <c r="H104" s="1"/>
      <c r="I104" s="1">
        <v>11300</v>
      </c>
      <c r="J104" s="1">
        <v>45</v>
      </c>
      <c r="K104" s="1">
        <f t="shared" si="1"/>
        <v>-1300</v>
      </c>
      <c r="L104" s="1">
        <v>10000</v>
      </c>
      <c r="N104" s="1">
        <v>9562.74</v>
      </c>
      <c r="O104" s="1">
        <v>6000</v>
      </c>
    </row>
    <row r="105" spans="1:17" x14ac:dyDescent="0.25">
      <c r="A105">
        <v>6421</v>
      </c>
      <c r="B105" t="s">
        <v>117</v>
      </c>
      <c r="G105" s="1"/>
      <c r="H105" s="1"/>
      <c r="I105" s="1">
        <v>15000</v>
      </c>
      <c r="J105" s="1"/>
      <c r="K105" s="1">
        <f t="shared" si="1"/>
        <v>0</v>
      </c>
      <c r="L105" s="1">
        <v>15000</v>
      </c>
      <c r="O105" s="1">
        <v>15000</v>
      </c>
    </row>
    <row r="106" spans="1:17" x14ac:dyDescent="0.25">
      <c r="A106">
        <v>6422</v>
      </c>
      <c r="B106" t="s">
        <v>50</v>
      </c>
      <c r="G106" s="1"/>
      <c r="H106" s="1"/>
      <c r="I106" s="1">
        <v>75000</v>
      </c>
      <c r="J106" s="1">
        <v>64492.38</v>
      </c>
      <c r="K106" s="1">
        <f t="shared" si="1"/>
        <v>-15000</v>
      </c>
      <c r="L106" s="1">
        <v>60000</v>
      </c>
      <c r="N106" s="1">
        <v>54753.55</v>
      </c>
      <c r="O106" s="1">
        <v>70000</v>
      </c>
    </row>
    <row r="107" spans="1:17" x14ac:dyDescent="0.25">
      <c r="A107">
        <v>6422</v>
      </c>
      <c r="B107" s="42" t="s">
        <v>214</v>
      </c>
      <c r="G107" s="1"/>
      <c r="H107" s="1"/>
      <c r="I107" s="1">
        <v>7000</v>
      </c>
      <c r="J107" s="1">
        <v>5700</v>
      </c>
      <c r="K107" s="1">
        <f t="shared" si="1"/>
        <v>0</v>
      </c>
      <c r="L107" s="1">
        <v>7000</v>
      </c>
      <c r="N107" s="1">
        <v>2253.86</v>
      </c>
      <c r="O107" s="1">
        <v>5000</v>
      </c>
    </row>
    <row r="108" spans="1:17" x14ac:dyDescent="0.25">
      <c r="A108">
        <v>6422</v>
      </c>
      <c r="B108" s="42" t="s">
        <v>231</v>
      </c>
      <c r="G108" s="1"/>
      <c r="H108" s="1"/>
      <c r="I108" s="1">
        <v>6000</v>
      </c>
      <c r="J108" s="1">
        <v>2564.9299999999998</v>
      </c>
      <c r="K108" s="1">
        <f t="shared" si="1"/>
        <v>-2000</v>
      </c>
      <c r="L108" s="1">
        <v>4000</v>
      </c>
      <c r="N108" s="1">
        <v>4265</v>
      </c>
      <c r="O108" s="1">
        <v>4000</v>
      </c>
    </row>
    <row r="109" spans="1:17" x14ac:dyDescent="0.25">
      <c r="A109">
        <v>6422</v>
      </c>
      <c r="B109" s="8" t="s">
        <v>119</v>
      </c>
      <c r="G109" s="1"/>
      <c r="H109" s="1"/>
      <c r="I109" s="1">
        <v>731</v>
      </c>
      <c r="J109" s="1">
        <v>731.01</v>
      </c>
      <c r="K109" s="1">
        <f t="shared" si="1"/>
        <v>69</v>
      </c>
      <c r="L109" s="1">
        <v>800</v>
      </c>
      <c r="N109" s="1">
        <v>731.01</v>
      </c>
      <c r="O109" s="1">
        <v>1000</v>
      </c>
    </row>
    <row r="110" spans="1:17" x14ac:dyDescent="0.25">
      <c r="A110">
        <v>6422</v>
      </c>
      <c r="B110" s="42" t="s">
        <v>379</v>
      </c>
      <c r="G110" s="1"/>
      <c r="H110" s="1"/>
      <c r="I110" s="1">
        <v>200</v>
      </c>
      <c r="J110" s="1">
        <v>10.47</v>
      </c>
      <c r="K110" s="1">
        <f t="shared" si="1"/>
        <v>0</v>
      </c>
      <c r="L110" s="1">
        <v>200</v>
      </c>
      <c r="O110" s="1">
        <v>200</v>
      </c>
    </row>
    <row r="111" spans="1:17" x14ac:dyDescent="0.25">
      <c r="A111">
        <v>6423</v>
      </c>
      <c r="B111" t="s">
        <v>65</v>
      </c>
      <c r="G111" s="1"/>
      <c r="H111" s="1"/>
      <c r="I111" s="1">
        <v>100</v>
      </c>
      <c r="J111" s="1">
        <v>9.5399999999999991</v>
      </c>
      <c r="K111" s="1">
        <f t="shared" si="1"/>
        <v>900</v>
      </c>
      <c r="L111" s="1">
        <v>1000</v>
      </c>
      <c r="N111" s="1">
        <v>482.78</v>
      </c>
      <c r="O111" s="1">
        <v>1000</v>
      </c>
    </row>
    <row r="112" spans="1:17" x14ac:dyDescent="0.25">
      <c r="A112">
        <v>6423</v>
      </c>
      <c r="B112" t="s">
        <v>59</v>
      </c>
      <c r="G112" s="1"/>
      <c r="H112" s="1"/>
      <c r="I112" s="1">
        <v>850000</v>
      </c>
      <c r="J112" s="1">
        <v>631739.65</v>
      </c>
      <c r="K112" s="1">
        <f t="shared" si="1"/>
        <v>-150000</v>
      </c>
      <c r="L112" s="1">
        <v>700000</v>
      </c>
      <c r="N112" s="1">
        <v>458395.07</v>
      </c>
      <c r="O112" s="1">
        <v>650000</v>
      </c>
    </row>
    <row r="113" spans="1:17" x14ac:dyDescent="0.25">
      <c r="A113">
        <v>6423</v>
      </c>
      <c r="B113" s="8" t="s">
        <v>94</v>
      </c>
      <c r="G113" s="1"/>
      <c r="I113" s="1">
        <v>38100</v>
      </c>
      <c r="J113" s="1">
        <v>38100</v>
      </c>
      <c r="K113" s="1">
        <f t="shared" si="1"/>
        <v>0</v>
      </c>
      <c r="L113" s="1">
        <v>38100</v>
      </c>
      <c r="N113" s="1">
        <v>38100</v>
      </c>
      <c r="O113" s="1">
        <v>38100</v>
      </c>
    </row>
    <row r="114" spans="1:17" x14ac:dyDescent="0.25">
      <c r="I114" s="1"/>
      <c r="J114" s="1"/>
    </row>
    <row r="115" spans="1:17" ht="13.8" x14ac:dyDescent="0.25">
      <c r="A115" s="137"/>
      <c r="B115" s="138">
        <v>65</v>
      </c>
      <c r="C115" s="138" t="s">
        <v>51</v>
      </c>
      <c r="D115" s="138"/>
      <c r="E115" s="138"/>
      <c r="F115" s="138"/>
      <c r="G115" s="138"/>
      <c r="H115" s="139"/>
      <c r="I115" s="139">
        <f>SUM(I116:I124)</f>
        <v>632200</v>
      </c>
      <c r="J115" s="139">
        <f t="shared" ref="J115" si="11">SUM(J116:J124)</f>
        <v>611350.34</v>
      </c>
      <c r="K115" s="171">
        <f t="shared" si="1"/>
        <v>185000</v>
      </c>
      <c r="L115" s="139">
        <f>SUM(L116:L124)</f>
        <v>817200</v>
      </c>
      <c r="M115" s="139">
        <f t="shared" ref="M115:O115" si="12">SUM(M116:M124)</f>
        <v>0</v>
      </c>
      <c r="N115" s="139">
        <f t="shared" si="12"/>
        <v>959016.31000000017</v>
      </c>
      <c r="O115" s="139">
        <f t="shared" si="12"/>
        <v>789100</v>
      </c>
      <c r="P115" s="139">
        <v>800000</v>
      </c>
      <c r="Q115" s="139">
        <v>800000</v>
      </c>
    </row>
    <row r="116" spans="1:17" s="42" customFormat="1" x14ac:dyDescent="0.25">
      <c r="A116" s="42">
        <v>6512</v>
      </c>
      <c r="B116" s="42" t="s">
        <v>216</v>
      </c>
      <c r="H116" s="45"/>
      <c r="I116" s="45">
        <v>90000</v>
      </c>
      <c r="J116" s="45">
        <v>72722.45</v>
      </c>
      <c r="K116" s="1">
        <f t="shared" si="1"/>
        <v>0</v>
      </c>
      <c r="L116" s="45">
        <v>90000</v>
      </c>
      <c r="N116" s="45">
        <v>87125</v>
      </c>
      <c r="O116" s="45">
        <v>90000</v>
      </c>
      <c r="P116" s="45"/>
      <c r="Q116" s="45"/>
    </row>
    <row r="117" spans="1:17" s="42" customFormat="1" x14ac:dyDescent="0.25">
      <c r="A117" s="42">
        <v>6522</v>
      </c>
      <c r="B117" s="42" t="s">
        <v>118</v>
      </c>
      <c r="G117" s="45"/>
      <c r="H117" s="45"/>
      <c r="I117" s="90">
        <v>7000</v>
      </c>
      <c r="J117" s="45">
        <v>2461.16</v>
      </c>
      <c r="K117" s="1">
        <f t="shared" si="1"/>
        <v>-2000</v>
      </c>
      <c r="L117" s="45">
        <v>5000</v>
      </c>
      <c r="N117" s="45">
        <v>706.32</v>
      </c>
      <c r="O117" s="45">
        <v>5000</v>
      </c>
      <c r="P117" s="45"/>
      <c r="Q117" s="45"/>
    </row>
    <row r="118" spans="1:17" s="42" customFormat="1" x14ac:dyDescent="0.25">
      <c r="A118" s="42">
        <v>6524</v>
      </c>
      <c r="B118" s="42" t="s">
        <v>54</v>
      </c>
      <c r="G118" s="45"/>
      <c r="H118" s="45"/>
      <c r="I118" s="90">
        <v>200000</v>
      </c>
      <c r="J118" s="45">
        <v>271885.39</v>
      </c>
      <c r="K118" s="1">
        <f t="shared" si="1"/>
        <v>230000</v>
      </c>
      <c r="L118" s="45">
        <v>430000</v>
      </c>
      <c r="N118" s="45">
        <v>629770.29</v>
      </c>
      <c r="O118" s="45">
        <v>350000</v>
      </c>
      <c r="P118" s="45"/>
      <c r="Q118" s="45"/>
    </row>
    <row r="119" spans="1:17" ht="12.75" customHeight="1" x14ac:dyDescent="0.25">
      <c r="A119">
        <v>6531</v>
      </c>
      <c r="B119" t="s">
        <v>52</v>
      </c>
      <c r="G119" s="1"/>
      <c r="H119" s="1"/>
      <c r="I119" s="1">
        <v>15000</v>
      </c>
      <c r="J119" s="1">
        <v>11382.92</v>
      </c>
      <c r="K119" s="1">
        <f t="shared" si="1"/>
        <v>-10000</v>
      </c>
      <c r="L119" s="1">
        <v>5000</v>
      </c>
      <c r="N119" s="1">
        <v>1502.71</v>
      </c>
      <c r="O119" s="1">
        <v>4000</v>
      </c>
    </row>
    <row r="120" spans="1:17" x14ac:dyDescent="0.25">
      <c r="A120">
        <v>6532</v>
      </c>
      <c r="B120" t="s">
        <v>53</v>
      </c>
      <c r="G120" s="1"/>
      <c r="H120" s="1"/>
      <c r="I120" s="1">
        <v>120000</v>
      </c>
      <c r="J120" s="1">
        <v>95525.22</v>
      </c>
      <c r="K120" s="1">
        <f t="shared" si="1"/>
        <v>0</v>
      </c>
      <c r="L120" s="1">
        <v>120000</v>
      </c>
      <c r="N120" s="1">
        <v>92477.06</v>
      </c>
      <c r="O120" s="1">
        <v>120000</v>
      </c>
    </row>
    <row r="121" spans="1:17" x14ac:dyDescent="0.25">
      <c r="A121">
        <v>6526</v>
      </c>
      <c r="B121" t="s">
        <v>55</v>
      </c>
      <c r="G121" s="1"/>
      <c r="H121" s="1"/>
      <c r="I121" s="1">
        <v>45000</v>
      </c>
      <c r="J121" s="1">
        <v>39004.559999999998</v>
      </c>
      <c r="K121" s="1">
        <f t="shared" si="1"/>
        <v>-35000</v>
      </c>
      <c r="L121" s="1">
        <v>10000</v>
      </c>
      <c r="N121" s="1">
        <v>24000</v>
      </c>
      <c r="O121" s="1">
        <v>10000</v>
      </c>
    </row>
    <row r="122" spans="1:17" x14ac:dyDescent="0.25">
      <c r="A122">
        <v>6526</v>
      </c>
      <c r="B122" s="8" t="s">
        <v>95</v>
      </c>
      <c r="G122" s="1"/>
      <c r="H122" s="1"/>
      <c r="I122" s="1">
        <v>150000</v>
      </c>
      <c r="J122" s="1">
        <v>115550</v>
      </c>
      <c r="K122" s="1">
        <f t="shared" si="1"/>
        <v>0</v>
      </c>
      <c r="L122" s="1">
        <v>150000</v>
      </c>
      <c r="N122" s="1">
        <v>114325</v>
      </c>
      <c r="O122" s="1">
        <v>202000</v>
      </c>
    </row>
    <row r="123" spans="1:17" x14ac:dyDescent="0.25">
      <c r="A123">
        <v>6513</v>
      </c>
      <c r="B123" s="8" t="s">
        <v>120</v>
      </c>
      <c r="G123" s="1"/>
      <c r="H123" s="1"/>
      <c r="I123" s="1">
        <v>200</v>
      </c>
      <c r="J123" s="1">
        <v>41.46</v>
      </c>
      <c r="K123" s="1">
        <f t="shared" si="1"/>
        <v>0</v>
      </c>
      <c r="L123" s="1">
        <v>200</v>
      </c>
      <c r="N123" s="1">
        <v>6.14</v>
      </c>
      <c r="O123" s="1">
        <v>100</v>
      </c>
    </row>
    <row r="124" spans="1:17" x14ac:dyDescent="0.25">
      <c r="A124">
        <v>6533</v>
      </c>
      <c r="B124" t="s">
        <v>88</v>
      </c>
      <c r="G124" s="1"/>
      <c r="H124" s="1"/>
      <c r="I124" s="1">
        <v>5000</v>
      </c>
      <c r="J124" s="1">
        <v>2777.18</v>
      </c>
      <c r="K124" s="1">
        <f t="shared" si="1"/>
        <v>2000</v>
      </c>
      <c r="L124" s="1">
        <v>7000</v>
      </c>
      <c r="N124" s="1">
        <v>9103.7900000000009</v>
      </c>
      <c r="O124" s="1">
        <v>8000</v>
      </c>
    </row>
    <row r="125" spans="1:17" ht="13.8" x14ac:dyDescent="0.25">
      <c r="A125" s="138">
        <v>66</v>
      </c>
      <c r="B125" s="138" t="s">
        <v>56</v>
      </c>
      <c r="C125" s="138"/>
      <c r="D125" s="138"/>
      <c r="E125" s="138"/>
      <c r="F125" s="138"/>
      <c r="G125" s="139"/>
      <c r="H125" s="138"/>
      <c r="I125" s="139">
        <f>SUM(I126:I127)</f>
        <v>3000</v>
      </c>
      <c r="J125" s="139">
        <f t="shared" ref="J125" si="13">SUM(J126:J127)</f>
        <v>2505</v>
      </c>
      <c r="K125" s="171">
        <f t="shared" si="1"/>
        <v>2000</v>
      </c>
      <c r="L125" s="139">
        <f t="shared" ref="L125:O125" si="14">SUM(L126:L127)</f>
        <v>5000</v>
      </c>
      <c r="M125" s="139">
        <f t="shared" si="14"/>
        <v>0</v>
      </c>
      <c r="N125" s="139">
        <f t="shared" si="14"/>
        <v>600</v>
      </c>
      <c r="O125" s="139">
        <f t="shared" si="14"/>
        <v>5000</v>
      </c>
      <c r="P125" s="139">
        <v>5000</v>
      </c>
      <c r="Q125" s="139">
        <v>5000</v>
      </c>
    </row>
    <row r="126" spans="1:17" x14ac:dyDescent="0.25">
      <c r="A126">
        <v>6615</v>
      </c>
      <c r="B126" s="42" t="s">
        <v>215</v>
      </c>
      <c r="G126" s="1"/>
      <c r="H126" s="1"/>
      <c r="I126" s="1">
        <v>3000</v>
      </c>
      <c r="J126" s="1">
        <v>2505</v>
      </c>
      <c r="K126" s="1">
        <f t="shared" si="1"/>
        <v>0</v>
      </c>
      <c r="L126" s="1">
        <v>3000</v>
      </c>
      <c r="N126" s="1">
        <v>600</v>
      </c>
      <c r="O126" s="1">
        <v>3000</v>
      </c>
    </row>
    <row r="127" spans="1:17" x14ac:dyDescent="0.25">
      <c r="A127">
        <v>6615</v>
      </c>
      <c r="B127" s="42" t="s">
        <v>417</v>
      </c>
      <c r="G127" s="1"/>
      <c r="H127" s="1"/>
      <c r="I127" s="1">
        <v>0</v>
      </c>
      <c r="J127" s="1">
        <v>0</v>
      </c>
      <c r="K127" s="1">
        <f t="shared" si="1"/>
        <v>2000</v>
      </c>
      <c r="L127" s="1">
        <v>2000</v>
      </c>
      <c r="O127" s="1">
        <v>2000</v>
      </c>
    </row>
    <row r="128" spans="1:17" x14ac:dyDescent="0.25">
      <c r="I128" s="9"/>
      <c r="J128" s="1"/>
    </row>
    <row r="129" spans="1:17" ht="15.6" x14ac:dyDescent="0.3">
      <c r="A129" s="3">
        <v>7</v>
      </c>
      <c r="B129" s="3" t="s">
        <v>57</v>
      </c>
      <c r="C129" s="3"/>
      <c r="D129" s="3"/>
      <c r="E129" s="3"/>
      <c r="F129" s="3"/>
      <c r="G129" s="3"/>
      <c r="H129" s="3"/>
      <c r="I129" s="9"/>
      <c r="J129" s="1"/>
    </row>
    <row r="130" spans="1:17" ht="13.8" x14ac:dyDescent="0.25">
      <c r="A130" s="138">
        <v>72</v>
      </c>
      <c r="B130" s="138" t="s">
        <v>144</v>
      </c>
      <c r="C130" s="138"/>
      <c r="D130" s="138"/>
      <c r="E130" s="138"/>
      <c r="F130" s="138"/>
      <c r="G130" s="139"/>
      <c r="H130" s="138"/>
      <c r="I130" s="139">
        <f t="shared" ref="I130:O130" si="15">SUM(I131:I131)</f>
        <v>3000</v>
      </c>
      <c r="J130" s="139">
        <f t="shared" si="15"/>
        <v>2896.91</v>
      </c>
      <c r="K130" s="171">
        <f t="shared" ref="K130:K191" si="16">L130-I130</f>
        <v>0</v>
      </c>
      <c r="L130" s="139">
        <f t="shared" si="15"/>
        <v>3000</v>
      </c>
      <c r="M130" s="139">
        <f t="shared" si="15"/>
        <v>0</v>
      </c>
      <c r="N130" s="139">
        <f t="shared" si="15"/>
        <v>1909.25</v>
      </c>
      <c r="O130" s="139">
        <f t="shared" si="15"/>
        <v>3000</v>
      </c>
      <c r="P130" s="139">
        <v>3000</v>
      </c>
      <c r="Q130" s="139">
        <v>3000</v>
      </c>
    </row>
    <row r="131" spans="1:17" x14ac:dyDescent="0.25">
      <c r="A131">
        <v>7211</v>
      </c>
      <c r="B131" t="s">
        <v>58</v>
      </c>
      <c r="G131" s="1"/>
      <c r="H131" s="1"/>
      <c r="I131" s="10">
        <v>3000</v>
      </c>
      <c r="J131" s="1">
        <v>2896.91</v>
      </c>
      <c r="K131" s="1">
        <f t="shared" si="16"/>
        <v>0</v>
      </c>
      <c r="L131" s="1">
        <v>3000</v>
      </c>
      <c r="N131" s="1">
        <v>1909.25</v>
      </c>
      <c r="O131" s="1">
        <v>3000</v>
      </c>
    </row>
    <row r="132" spans="1:17" s="2" customFormat="1" x14ac:dyDescent="0.25">
      <c r="A132"/>
      <c r="B132"/>
      <c r="C132"/>
      <c r="D132"/>
      <c r="E132"/>
      <c r="F132"/>
      <c r="G132" s="1"/>
      <c r="H132" s="1"/>
      <c r="I132" s="9"/>
      <c r="J132" s="10"/>
      <c r="K132" s="1"/>
      <c r="L132" s="10"/>
      <c r="N132" s="10"/>
      <c r="O132" s="10"/>
      <c r="P132" s="10"/>
      <c r="Q132" s="10"/>
    </row>
    <row r="133" spans="1:17" ht="15.6" x14ac:dyDescent="0.3">
      <c r="A133" s="140" t="s">
        <v>129</v>
      </c>
      <c r="B133" s="140"/>
      <c r="C133" s="140"/>
      <c r="D133" s="140"/>
      <c r="E133" s="140"/>
      <c r="F133" s="140"/>
      <c r="G133" s="141"/>
      <c r="H133" s="141"/>
      <c r="I133" s="141">
        <f>I63+I71+I98+I115+I125+I130</f>
        <v>16624331</v>
      </c>
      <c r="J133" s="141">
        <f>J63+J71+J98+J115+J125+J130</f>
        <v>5865503.6800000006</v>
      </c>
      <c r="K133" s="172">
        <f t="shared" si="16"/>
        <v>6320786.6000000015</v>
      </c>
      <c r="L133" s="141">
        <f>L63+L71+L98+L115+L125+L130</f>
        <v>22945117.600000001</v>
      </c>
      <c r="M133" s="141">
        <f t="shared" ref="M133:O133" si="17">M63+M71+M98+M115+M125+M130</f>
        <v>0</v>
      </c>
      <c r="N133" s="141">
        <f t="shared" si="17"/>
        <v>6888464.5600000005</v>
      </c>
      <c r="O133" s="141">
        <f t="shared" si="17"/>
        <v>21853300</v>
      </c>
      <c r="P133" s="141">
        <f t="shared" ref="P133:Q133" si="18">SUM(P63:P131)</f>
        <v>6108000</v>
      </c>
      <c r="Q133" s="141">
        <f t="shared" si="18"/>
        <v>6208000</v>
      </c>
    </row>
    <row r="134" spans="1:17" ht="15.6" x14ac:dyDescent="0.3">
      <c r="A134" s="6"/>
      <c r="B134" s="6"/>
      <c r="C134" s="6"/>
      <c r="D134" s="6"/>
      <c r="E134" s="6"/>
      <c r="F134" s="6"/>
      <c r="G134" s="7"/>
      <c r="H134" s="7"/>
      <c r="I134" s="7"/>
      <c r="J134" s="1"/>
    </row>
    <row r="135" spans="1:17" ht="15.6" x14ac:dyDescent="0.3">
      <c r="A135" s="183" t="s">
        <v>517</v>
      </c>
      <c r="B135" s="183"/>
      <c r="C135" s="183"/>
      <c r="D135" s="183"/>
      <c r="E135" s="183"/>
      <c r="F135" s="183"/>
      <c r="G135" s="184"/>
      <c r="H135" s="184"/>
      <c r="I135" s="184"/>
      <c r="J135" s="185"/>
      <c r="K135" s="185"/>
      <c r="L135" s="184">
        <f>L133-L140</f>
        <v>-354119.89999999851</v>
      </c>
      <c r="M135" s="184">
        <f t="shared" ref="M135:Q135" si="19">M133-M140</f>
        <v>-1801</v>
      </c>
      <c r="N135" s="184">
        <f t="shared" si="19"/>
        <v>633821.48800000083</v>
      </c>
      <c r="O135" s="184">
        <f t="shared" si="19"/>
        <v>-875500</v>
      </c>
      <c r="P135" s="184">
        <f t="shared" si="19"/>
        <v>-278000</v>
      </c>
      <c r="Q135" s="184">
        <f t="shared" si="19"/>
        <v>-268000</v>
      </c>
    </row>
    <row r="136" spans="1:17" ht="15.6" x14ac:dyDescent="0.3">
      <c r="A136" s="6"/>
      <c r="B136" s="6"/>
      <c r="C136" s="6"/>
      <c r="D136" s="6"/>
      <c r="E136" s="6"/>
      <c r="F136" s="6"/>
      <c r="G136" s="7"/>
      <c r="H136" s="7"/>
      <c r="I136" s="7"/>
      <c r="J136" s="148"/>
    </row>
    <row r="137" spans="1:17" ht="13.8" x14ac:dyDescent="0.25">
      <c r="A137" s="18"/>
      <c r="B137" s="18"/>
      <c r="C137" s="18"/>
      <c r="D137" s="18"/>
      <c r="E137" s="18"/>
      <c r="F137" s="18"/>
      <c r="G137" s="18"/>
      <c r="H137" s="18"/>
      <c r="I137" s="9"/>
      <c r="J137" s="1"/>
    </row>
    <row r="138" spans="1:17" ht="15.6" x14ac:dyDescent="0.3">
      <c r="A138" s="2" t="s">
        <v>0</v>
      </c>
      <c r="B138" s="2"/>
      <c r="C138" s="2" t="s">
        <v>1</v>
      </c>
      <c r="D138" s="2"/>
      <c r="E138" s="2"/>
      <c r="F138" s="2"/>
      <c r="G138" s="2"/>
      <c r="H138" s="16"/>
      <c r="I138" s="169" t="s">
        <v>123</v>
      </c>
      <c r="J138" s="168" t="s">
        <v>254</v>
      </c>
      <c r="K138" s="169"/>
      <c r="L138" s="169" t="s">
        <v>123</v>
      </c>
      <c r="N138" s="169" t="s">
        <v>254</v>
      </c>
      <c r="O138" s="169" t="s">
        <v>123</v>
      </c>
      <c r="P138" s="169" t="s">
        <v>498</v>
      </c>
      <c r="Q138" s="169" t="s">
        <v>495</v>
      </c>
    </row>
    <row r="139" spans="1:17" ht="15.6" x14ac:dyDescent="0.3">
      <c r="H139" s="16"/>
      <c r="I139" s="169" t="s">
        <v>124</v>
      </c>
      <c r="J139" s="18" t="s">
        <v>385</v>
      </c>
      <c r="L139" s="169" t="s">
        <v>387</v>
      </c>
      <c r="N139" s="169" t="s">
        <v>493</v>
      </c>
      <c r="O139" s="169" t="s">
        <v>494</v>
      </c>
      <c r="P139" s="169" t="s">
        <v>496</v>
      </c>
      <c r="Q139" s="169" t="s">
        <v>497</v>
      </c>
    </row>
    <row r="140" spans="1:17" ht="15.6" x14ac:dyDescent="0.3">
      <c r="A140" s="140" t="s">
        <v>2</v>
      </c>
      <c r="B140" s="140"/>
      <c r="C140" s="140"/>
      <c r="D140" s="140"/>
      <c r="E140" s="140"/>
      <c r="F140" s="140"/>
      <c r="G140" s="141"/>
      <c r="H140" s="141"/>
      <c r="I140" s="141">
        <f>I141+I213</f>
        <v>16624331</v>
      </c>
      <c r="J140" s="141">
        <f>J141+J213</f>
        <v>5672145.7999999998</v>
      </c>
      <c r="K140" s="141">
        <f t="shared" si="16"/>
        <v>6674906.5</v>
      </c>
      <c r="L140" s="141">
        <f>L141+L213</f>
        <v>23299237.5</v>
      </c>
      <c r="M140" s="141">
        <f t="shared" ref="M140:O140" si="20">M141+M213</f>
        <v>1801</v>
      </c>
      <c r="N140" s="141">
        <f t="shared" si="20"/>
        <v>6254643.0719999997</v>
      </c>
      <c r="O140" s="141">
        <f t="shared" si="20"/>
        <v>22728800</v>
      </c>
      <c r="P140" s="141">
        <f t="shared" ref="P140:Q140" si="21">SUM(P147:P772)</f>
        <v>6386000</v>
      </c>
      <c r="Q140" s="141">
        <f t="shared" si="21"/>
        <v>6476000</v>
      </c>
    </row>
    <row r="141" spans="1:17" ht="15.6" x14ac:dyDescent="0.3">
      <c r="A141" s="95" t="s">
        <v>226</v>
      </c>
      <c r="B141" s="95"/>
      <c r="C141" s="95"/>
      <c r="D141" s="95"/>
      <c r="E141" s="95"/>
      <c r="F141" s="95"/>
      <c r="G141" s="96"/>
      <c r="H141" s="95"/>
      <c r="I141" s="96">
        <f>I142</f>
        <v>388200</v>
      </c>
      <c r="J141" s="96">
        <f t="shared" ref="J141:O141" si="22">J142</f>
        <v>296530.92</v>
      </c>
      <c r="K141" s="96">
        <f t="shared" si="16"/>
        <v>148000</v>
      </c>
      <c r="L141" s="96">
        <f t="shared" si="22"/>
        <v>536200</v>
      </c>
      <c r="M141" s="96">
        <f t="shared" si="22"/>
        <v>0</v>
      </c>
      <c r="N141" s="96">
        <f t="shared" si="22"/>
        <v>407965.42</v>
      </c>
      <c r="O141" s="96">
        <f t="shared" si="22"/>
        <v>451500</v>
      </c>
      <c r="P141" s="96"/>
      <c r="Q141" s="96"/>
    </row>
    <row r="142" spans="1:17" ht="13.8" x14ac:dyDescent="0.25">
      <c r="A142" s="99" t="s">
        <v>330</v>
      </c>
      <c r="B142" s="99"/>
      <c r="C142" s="99"/>
      <c r="D142" s="99"/>
      <c r="E142" s="99"/>
      <c r="F142" s="99"/>
      <c r="G142" s="99"/>
      <c r="H142" s="99"/>
      <c r="I142" s="145">
        <f>I143+I200</f>
        <v>388200</v>
      </c>
      <c r="J142" s="145">
        <f>J143+J200</f>
        <v>296530.92</v>
      </c>
      <c r="K142" s="145">
        <f t="shared" si="16"/>
        <v>148000</v>
      </c>
      <c r="L142" s="145">
        <f>L143+L200</f>
        <v>536200</v>
      </c>
      <c r="M142" s="145">
        <f t="shared" ref="M142:O142" si="23">M143+M200</f>
        <v>0</v>
      </c>
      <c r="N142" s="145">
        <f t="shared" si="23"/>
        <v>407965.42</v>
      </c>
      <c r="O142" s="145">
        <f t="shared" si="23"/>
        <v>451500</v>
      </c>
      <c r="P142" s="145"/>
      <c r="Q142" s="145"/>
    </row>
    <row r="143" spans="1:17" ht="13.8" x14ac:dyDescent="0.25">
      <c r="A143" s="103" t="s">
        <v>236</v>
      </c>
      <c r="B143" s="103"/>
      <c r="C143" s="103"/>
      <c r="D143" s="103"/>
      <c r="E143" s="103"/>
      <c r="F143" s="103"/>
      <c r="G143" s="103"/>
      <c r="H143" s="103"/>
      <c r="I143" s="146">
        <f>I146+I176+I188</f>
        <v>357200</v>
      </c>
      <c r="J143" s="146">
        <f t="shared" ref="J143" si="24">J146+J176+J188</f>
        <v>285412.51</v>
      </c>
      <c r="K143" s="146">
        <f t="shared" si="16"/>
        <v>148000</v>
      </c>
      <c r="L143" s="146">
        <f>L146+L176+L188+L194</f>
        <v>505200</v>
      </c>
      <c r="M143" s="146">
        <f t="shared" ref="M143" si="25">M146+M176+M188+M194</f>
        <v>0</v>
      </c>
      <c r="N143" s="146">
        <f>N146+N176+N188+N194</f>
        <v>383018.37</v>
      </c>
      <c r="O143" s="146">
        <f>O146+O176+O188+O194</f>
        <v>420500</v>
      </c>
      <c r="P143" s="146"/>
      <c r="Q143" s="146"/>
    </row>
    <row r="144" spans="1:17" ht="13.8" x14ac:dyDescent="0.25">
      <c r="A144" s="119" t="s">
        <v>227</v>
      </c>
      <c r="B144" s="119"/>
      <c r="C144" s="119"/>
      <c r="D144" s="119"/>
      <c r="E144" s="119"/>
      <c r="F144" s="119"/>
      <c r="G144" s="119"/>
      <c r="H144" s="119"/>
      <c r="I144" s="120"/>
      <c r="J144" s="150"/>
      <c r="K144" s="150"/>
      <c r="L144" s="150"/>
      <c r="M144" s="150"/>
      <c r="N144" s="150"/>
      <c r="O144" s="150"/>
      <c r="P144" s="150"/>
      <c r="Q144" s="150"/>
    </row>
    <row r="145" spans="1:17" ht="13.8" x14ac:dyDescent="0.25">
      <c r="A145" s="125" t="s">
        <v>228</v>
      </c>
      <c r="B145" s="126"/>
      <c r="C145" s="126"/>
      <c r="D145" s="126"/>
      <c r="E145" s="126"/>
      <c r="F145" s="126"/>
      <c r="G145" s="126"/>
      <c r="H145" s="126"/>
      <c r="I145" s="127"/>
      <c r="J145" s="151"/>
      <c r="K145" s="151"/>
      <c r="L145" s="151"/>
      <c r="M145" s="151"/>
      <c r="N145" s="151"/>
      <c r="O145" s="151"/>
      <c r="P145" s="151"/>
      <c r="Q145" s="151"/>
    </row>
    <row r="146" spans="1:17" ht="13.8" x14ac:dyDescent="0.25">
      <c r="A146" s="110" t="s">
        <v>249</v>
      </c>
      <c r="B146" s="111"/>
      <c r="C146" s="111"/>
      <c r="D146" s="111"/>
      <c r="E146" s="111"/>
      <c r="F146" s="111"/>
      <c r="G146" s="111"/>
      <c r="H146" s="111"/>
      <c r="I146" s="114">
        <f>I147</f>
        <v>288000</v>
      </c>
      <c r="J146" s="114">
        <f t="shared" ref="J146:M146" si="26">J147</f>
        <v>220788.62</v>
      </c>
      <c r="K146" s="114">
        <f t="shared" si="16"/>
        <v>-5000</v>
      </c>
      <c r="L146" s="114">
        <f t="shared" si="26"/>
        <v>283000</v>
      </c>
      <c r="M146" s="114">
        <f t="shared" si="26"/>
        <v>0</v>
      </c>
      <c r="N146" s="114">
        <f>N147</f>
        <v>215176.83</v>
      </c>
      <c r="O146" s="114">
        <f>O147</f>
        <v>285500</v>
      </c>
      <c r="P146" s="114"/>
      <c r="Q146" s="114"/>
    </row>
    <row r="147" spans="1:17" x14ac:dyDescent="0.25">
      <c r="A147" s="23">
        <v>3</v>
      </c>
      <c r="B147" s="23" t="s">
        <v>3</v>
      </c>
      <c r="C147" s="23"/>
      <c r="D147" s="23"/>
      <c r="E147" s="23"/>
      <c r="F147" s="23"/>
      <c r="G147" s="29"/>
      <c r="H147" s="23"/>
      <c r="I147" s="29">
        <f>I148+I156+I172</f>
        <v>288000</v>
      </c>
      <c r="J147" s="29">
        <f t="shared" ref="J147:O147" si="27">J148+J156+J172</f>
        <v>220788.62</v>
      </c>
      <c r="K147" s="1">
        <f t="shared" si="16"/>
        <v>-5000</v>
      </c>
      <c r="L147" s="29">
        <f t="shared" si="27"/>
        <v>283000</v>
      </c>
      <c r="M147" s="29">
        <f t="shared" si="27"/>
        <v>0</v>
      </c>
      <c r="N147" s="29">
        <f t="shared" si="27"/>
        <v>215176.83</v>
      </c>
      <c r="O147" s="29">
        <f t="shared" si="27"/>
        <v>285500</v>
      </c>
      <c r="P147" s="29"/>
      <c r="Q147" s="29"/>
    </row>
    <row r="148" spans="1:17" ht="16.5" customHeight="1" x14ac:dyDescent="0.25">
      <c r="A148" s="23">
        <v>31</v>
      </c>
      <c r="B148" s="23" t="s">
        <v>4</v>
      </c>
      <c r="C148" s="23"/>
      <c r="D148" s="23"/>
      <c r="E148" s="23"/>
      <c r="F148" s="23"/>
      <c r="G148" s="29"/>
      <c r="H148" s="23"/>
      <c r="I148" s="29">
        <f>I149+I153</f>
        <v>174000</v>
      </c>
      <c r="J148" s="29">
        <f t="shared" ref="J148:O148" si="28">J149+J153</f>
        <v>142539.08000000002</v>
      </c>
      <c r="K148" s="1">
        <f t="shared" si="16"/>
        <v>2000</v>
      </c>
      <c r="L148" s="29">
        <f t="shared" si="28"/>
        <v>176000</v>
      </c>
      <c r="M148" s="29">
        <f t="shared" si="28"/>
        <v>0</v>
      </c>
      <c r="N148" s="29">
        <f t="shared" si="28"/>
        <v>157789.91999999998</v>
      </c>
      <c r="O148" s="29">
        <f t="shared" si="28"/>
        <v>176000</v>
      </c>
      <c r="P148" s="29">
        <v>177000</v>
      </c>
      <c r="Q148" s="29">
        <v>178000</v>
      </c>
    </row>
    <row r="149" spans="1:17" ht="16.5" customHeight="1" x14ac:dyDescent="0.25">
      <c r="A149" s="23">
        <v>311</v>
      </c>
      <c r="B149" s="23" t="s">
        <v>229</v>
      </c>
      <c r="C149" s="23"/>
      <c r="D149" s="23"/>
      <c r="E149" s="23"/>
      <c r="F149" s="23"/>
      <c r="G149" s="29"/>
      <c r="H149" s="23"/>
      <c r="I149" s="29">
        <f>SUM(I150:I152)</f>
        <v>149000</v>
      </c>
      <c r="J149" s="29">
        <f t="shared" ref="J149:O149" si="29">SUM(J150:J152)</f>
        <v>122235</v>
      </c>
      <c r="K149" s="1">
        <f t="shared" si="16"/>
        <v>2000</v>
      </c>
      <c r="L149" s="29">
        <f t="shared" si="29"/>
        <v>151000</v>
      </c>
      <c r="M149" s="29">
        <f t="shared" si="29"/>
        <v>0</v>
      </c>
      <c r="N149" s="29">
        <f>SUM(N150:N152)</f>
        <v>135442.01999999999</v>
      </c>
      <c r="O149" s="29">
        <f t="shared" si="29"/>
        <v>151000</v>
      </c>
      <c r="P149" s="29"/>
      <c r="Q149" s="29"/>
    </row>
    <row r="150" spans="1:17" ht="16.5" customHeight="1" x14ac:dyDescent="0.25">
      <c r="A150" s="22">
        <v>3111</v>
      </c>
      <c r="B150" s="22" t="s">
        <v>68</v>
      </c>
      <c r="C150" s="22"/>
      <c r="D150" s="22"/>
      <c r="E150" s="22"/>
      <c r="F150" s="22"/>
      <c r="G150" s="30"/>
      <c r="H150" s="22"/>
      <c r="I150" s="32">
        <v>101000</v>
      </c>
      <c r="J150" s="1">
        <v>83621.3</v>
      </c>
      <c r="K150" s="1">
        <f t="shared" si="16"/>
        <v>2000</v>
      </c>
      <c r="L150" s="1">
        <v>103000</v>
      </c>
      <c r="N150" s="1">
        <v>92908.75</v>
      </c>
      <c r="O150" s="1">
        <v>106000</v>
      </c>
    </row>
    <row r="151" spans="1:17" x14ac:dyDescent="0.25">
      <c r="A151" s="22">
        <v>3111</v>
      </c>
      <c r="B151" s="22" t="s">
        <v>5</v>
      </c>
      <c r="C151" s="22"/>
      <c r="D151" s="22"/>
      <c r="E151" s="22"/>
      <c r="F151" s="22"/>
      <c r="G151" s="30"/>
      <c r="H151" s="22"/>
      <c r="I151" s="32">
        <v>18000</v>
      </c>
      <c r="J151" s="1">
        <v>14106.7</v>
      </c>
      <c r="K151" s="1">
        <f t="shared" si="16"/>
        <v>0</v>
      </c>
      <c r="L151" s="1">
        <v>18000</v>
      </c>
      <c r="N151" s="1">
        <v>15444.89</v>
      </c>
      <c r="O151" s="1">
        <v>15000</v>
      </c>
    </row>
    <row r="152" spans="1:17" x14ac:dyDescent="0.25">
      <c r="A152" s="22">
        <v>3111</v>
      </c>
      <c r="B152" s="22" t="s">
        <v>6</v>
      </c>
      <c r="C152" s="22"/>
      <c r="D152" s="22"/>
      <c r="E152" s="22"/>
      <c r="F152" s="22"/>
      <c r="G152" s="30"/>
      <c r="H152" s="22"/>
      <c r="I152" s="32">
        <v>30000</v>
      </c>
      <c r="J152" s="1">
        <v>24507</v>
      </c>
      <c r="K152" s="1">
        <f t="shared" si="16"/>
        <v>0</v>
      </c>
      <c r="L152" s="1">
        <v>30000</v>
      </c>
      <c r="N152" s="1">
        <v>27088.38</v>
      </c>
      <c r="O152" s="1">
        <v>30000</v>
      </c>
    </row>
    <row r="153" spans="1:17" x14ac:dyDescent="0.25">
      <c r="A153" s="23">
        <v>313</v>
      </c>
      <c r="B153" s="23" t="s">
        <v>73</v>
      </c>
      <c r="C153" s="23"/>
      <c r="D153" s="23"/>
      <c r="E153" s="23"/>
      <c r="F153" s="23"/>
      <c r="G153" s="29"/>
      <c r="H153" s="23"/>
      <c r="I153" s="29">
        <f>I154+I155</f>
        <v>25000</v>
      </c>
      <c r="J153" s="29">
        <f t="shared" ref="J153:O153" si="30">J154+J155</f>
        <v>20304.080000000002</v>
      </c>
      <c r="K153" s="1">
        <f t="shared" si="16"/>
        <v>0</v>
      </c>
      <c r="L153" s="29">
        <f t="shared" si="30"/>
        <v>25000</v>
      </c>
      <c r="M153" s="29">
        <f t="shared" si="30"/>
        <v>0</v>
      </c>
      <c r="N153" s="29">
        <f t="shared" si="30"/>
        <v>22347.9</v>
      </c>
      <c r="O153" s="29">
        <f t="shared" si="30"/>
        <v>25000</v>
      </c>
      <c r="P153" s="29"/>
      <c r="Q153" s="29"/>
    </row>
    <row r="154" spans="1:17" ht="13.5" customHeight="1" x14ac:dyDescent="0.25">
      <c r="A154" s="22">
        <v>3132</v>
      </c>
      <c r="B154" s="22" t="s">
        <v>7</v>
      </c>
      <c r="C154" s="22"/>
      <c r="D154" s="22"/>
      <c r="E154" s="22"/>
      <c r="F154" s="22"/>
      <c r="G154" s="30"/>
      <c r="H154" s="22"/>
      <c r="I154" s="37">
        <v>24500</v>
      </c>
      <c r="J154" s="1">
        <v>20095.77</v>
      </c>
      <c r="K154" s="1">
        <f t="shared" si="16"/>
        <v>500</v>
      </c>
      <c r="L154" s="1">
        <v>25000</v>
      </c>
      <c r="N154" s="1">
        <v>22347.9</v>
      </c>
      <c r="O154" s="1">
        <v>25000</v>
      </c>
    </row>
    <row r="155" spans="1:17" ht="13.5" customHeight="1" x14ac:dyDescent="0.25">
      <c r="A155" s="20">
        <v>3133</v>
      </c>
      <c r="B155" s="38" t="s">
        <v>372</v>
      </c>
      <c r="C155" s="22"/>
      <c r="D155" s="22"/>
      <c r="E155" s="22"/>
      <c r="F155" s="22"/>
      <c r="G155" s="30"/>
      <c r="H155" s="22"/>
      <c r="I155" s="37">
        <v>500</v>
      </c>
      <c r="J155" s="1">
        <v>208.31</v>
      </c>
      <c r="K155" s="1">
        <f t="shared" si="16"/>
        <v>-500</v>
      </c>
      <c r="L155" s="1">
        <v>0</v>
      </c>
    </row>
    <row r="156" spans="1:17" s="2" customFormat="1" ht="13.5" customHeight="1" x14ac:dyDescent="0.25">
      <c r="A156" s="19">
        <v>32</v>
      </c>
      <c r="B156" s="19" t="s">
        <v>8</v>
      </c>
      <c r="C156" s="23"/>
      <c r="D156" s="23"/>
      <c r="E156" s="23"/>
      <c r="F156" s="23"/>
      <c r="G156" s="29"/>
      <c r="H156" s="23"/>
      <c r="I156" s="35">
        <f>I157+I161+I164</f>
        <v>99000</v>
      </c>
      <c r="J156" s="35">
        <f t="shared" ref="J156:O156" si="31">J157+J161+J164</f>
        <v>70299.539999999994</v>
      </c>
      <c r="K156" s="10">
        <f t="shared" si="16"/>
        <v>-7000</v>
      </c>
      <c r="L156" s="35">
        <f t="shared" si="31"/>
        <v>92000</v>
      </c>
      <c r="M156" s="35">
        <f t="shared" si="31"/>
        <v>0</v>
      </c>
      <c r="N156" s="35">
        <f t="shared" si="31"/>
        <v>52386.91</v>
      </c>
      <c r="O156" s="35">
        <f t="shared" si="31"/>
        <v>94500</v>
      </c>
      <c r="P156" s="35">
        <v>90000</v>
      </c>
      <c r="Q156" s="35">
        <v>90000</v>
      </c>
    </row>
    <row r="157" spans="1:17" s="2" customFormat="1" ht="13.5" customHeight="1" x14ac:dyDescent="0.25">
      <c r="A157" s="19">
        <v>321</v>
      </c>
      <c r="B157" s="19" t="s">
        <v>74</v>
      </c>
      <c r="C157" s="23"/>
      <c r="D157" s="23"/>
      <c r="E157" s="23"/>
      <c r="F157" s="23"/>
      <c r="G157" s="29"/>
      <c r="H157" s="23"/>
      <c r="I157" s="35">
        <f>SUM(I158:I159)</f>
        <v>9000</v>
      </c>
      <c r="J157" s="35">
        <f t="shared" ref="J157:O157" si="32">SUM(J158:J159)</f>
        <v>3560</v>
      </c>
      <c r="K157" s="1">
        <f t="shared" si="16"/>
        <v>0</v>
      </c>
      <c r="L157" s="35">
        <f t="shared" si="32"/>
        <v>9000</v>
      </c>
      <c r="M157" s="35">
        <f t="shared" si="32"/>
        <v>0</v>
      </c>
      <c r="N157" s="35">
        <f t="shared" si="32"/>
        <v>320</v>
      </c>
      <c r="O157" s="35">
        <f t="shared" si="32"/>
        <v>9000</v>
      </c>
      <c r="P157" s="35"/>
      <c r="Q157" s="35"/>
    </row>
    <row r="158" spans="1:17" ht="13.5" customHeight="1" x14ac:dyDescent="0.25">
      <c r="A158" s="20">
        <v>3211</v>
      </c>
      <c r="B158" s="38" t="s">
        <v>17</v>
      </c>
      <c r="C158" s="22"/>
      <c r="D158" s="22"/>
      <c r="E158" s="22"/>
      <c r="F158" s="22"/>
      <c r="G158" s="30"/>
      <c r="H158" s="22"/>
      <c r="I158" s="37">
        <v>7000</v>
      </c>
      <c r="J158" s="1">
        <v>3560</v>
      </c>
      <c r="K158" s="1">
        <f t="shared" si="16"/>
        <v>0</v>
      </c>
      <c r="L158" s="1">
        <v>7000</v>
      </c>
      <c r="N158" s="1">
        <v>320</v>
      </c>
      <c r="O158" s="1">
        <v>7000</v>
      </c>
    </row>
    <row r="159" spans="1:17" ht="13.5" customHeight="1" x14ac:dyDescent="0.25">
      <c r="A159" s="20">
        <v>3213</v>
      </c>
      <c r="B159" s="38" t="s">
        <v>19</v>
      </c>
      <c r="C159" s="22"/>
      <c r="D159" s="22"/>
      <c r="E159" s="22"/>
      <c r="F159" s="22"/>
      <c r="G159" s="30"/>
      <c r="H159" s="22"/>
      <c r="I159" s="37">
        <v>2000</v>
      </c>
      <c r="J159" s="1">
        <v>0</v>
      </c>
      <c r="K159" s="1">
        <f t="shared" si="16"/>
        <v>0</v>
      </c>
      <c r="L159" s="1">
        <v>2000</v>
      </c>
      <c r="O159" s="1">
        <v>2000</v>
      </c>
    </row>
    <row r="160" spans="1:17" ht="13.5" customHeight="1" x14ac:dyDescent="0.25">
      <c r="A160" s="20"/>
      <c r="B160" s="38"/>
      <c r="C160" s="22"/>
      <c r="D160" s="22"/>
      <c r="E160" s="22"/>
      <c r="F160" s="22"/>
      <c r="G160" s="30"/>
      <c r="H160" s="22"/>
      <c r="I160" s="37"/>
      <c r="J160" s="1"/>
    </row>
    <row r="161" spans="1:17" s="2" customFormat="1" ht="13.5" customHeight="1" x14ac:dyDescent="0.25">
      <c r="A161" s="19">
        <v>323</v>
      </c>
      <c r="B161" s="19" t="s">
        <v>77</v>
      </c>
      <c r="C161" s="23"/>
      <c r="D161" s="23"/>
      <c r="E161" s="23"/>
      <c r="F161" s="23"/>
      <c r="G161" s="29"/>
      <c r="H161" s="23"/>
      <c r="I161" s="35">
        <f>I162</f>
        <v>5000</v>
      </c>
      <c r="J161" s="35">
        <f t="shared" ref="J161:O161" si="33">J162</f>
        <v>1250</v>
      </c>
      <c r="K161" s="10">
        <f>L161-I161</f>
        <v>10000</v>
      </c>
      <c r="L161" s="35">
        <f t="shared" si="33"/>
        <v>15000</v>
      </c>
      <c r="M161" s="35">
        <f t="shared" si="33"/>
        <v>0</v>
      </c>
      <c r="N161" s="35">
        <f t="shared" si="33"/>
        <v>12500</v>
      </c>
      <c r="O161" s="35">
        <f t="shared" si="33"/>
        <v>23000</v>
      </c>
      <c r="P161" s="35"/>
      <c r="Q161" s="35"/>
    </row>
    <row r="162" spans="1:17" ht="13.5" customHeight="1" x14ac:dyDescent="0.25">
      <c r="A162" s="20">
        <v>3237</v>
      </c>
      <c r="B162" s="38" t="s">
        <v>97</v>
      </c>
      <c r="C162" s="22"/>
      <c r="D162" s="22"/>
      <c r="E162" s="22"/>
      <c r="F162" s="22"/>
      <c r="G162" s="30"/>
      <c r="H162" s="22"/>
      <c r="I162" s="37">
        <v>5000</v>
      </c>
      <c r="J162" s="1">
        <v>1250</v>
      </c>
      <c r="K162" s="1">
        <f t="shared" si="16"/>
        <v>10000</v>
      </c>
      <c r="L162" s="1">
        <v>15000</v>
      </c>
      <c r="N162" s="1">
        <v>12500</v>
      </c>
      <c r="O162" s="1">
        <v>23000</v>
      </c>
    </row>
    <row r="163" spans="1:17" ht="13.5" customHeight="1" x14ac:dyDescent="0.25">
      <c r="A163" s="20"/>
      <c r="B163" s="38"/>
      <c r="C163" s="22"/>
      <c r="D163" s="22"/>
      <c r="E163" s="22"/>
      <c r="F163" s="22"/>
      <c r="G163" s="30"/>
      <c r="H163" s="22"/>
      <c r="I163" s="37"/>
      <c r="J163" s="1"/>
    </row>
    <row r="164" spans="1:17" s="2" customFormat="1" ht="13.5" customHeight="1" x14ac:dyDescent="0.25">
      <c r="A164" s="19">
        <v>329</v>
      </c>
      <c r="B164" s="19" t="s">
        <v>230</v>
      </c>
      <c r="C164" s="23"/>
      <c r="D164" s="23"/>
      <c r="E164" s="23"/>
      <c r="F164" s="23"/>
      <c r="G164" s="29"/>
      <c r="H164" s="23"/>
      <c r="I164" s="35">
        <f>SUM(I165:I170)</f>
        <v>85000</v>
      </c>
      <c r="J164" s="35">
        <f t="shared" ref="J164:O164" si="34">SUM(J165:J170)</f>
        <v>65489.539999999994</v>
      </c>
      <c r="K164" s="10">
        <f t="shared" si="16"/>
        <v>-17000</v>
      </c>
      <c r="L164" s="35">
        <f t="shared" si="34"/>
        <v>68000</v>
      </c>
      <c r="M164" s="35">
        <f t="shared" si="34"/>
        <v>0</v>
      </c>
      <c r="N164" s="35">
        <f t="shared" si="34"/>
        <v>39566.910000000003</v>
      </c>
      <c r="O164" s="35">
        <f t="shared" si="34"/>
        <v>62500</v>
      </c>
      <c r="P164" s="35"/>
      <c r="Q164" s="35"/>
    </row>
    <row r="165" spans="1:17" ht="13.5" customHeight="1" x14ac:dyDescent="0.25">
      <c r="A165" s="20">
        <v>3291</v>
      </c>
      <c r="B165" s="38" t="s">
        <v>83</v>
      </c>
      <c r="C165" s="22"/>
      <c r="D165" s="22"/>
      <c r="E165" s="22"/>
      <c r="F165" s="22"/>
      <c r="G165" s="30"/>
      <c r="H165" s="22"/>
      <c r="I165" s="37">
        <v>37000</v>
      </c>
      <c r="J165" s="1">
        <v>27498.959999999999</v>
      </c>
      <c r="K165" s="1">
        <f t="shared" si="16"/>
        <v>0</v>
      </c>
      <c r="L165" s="1">
        <v>37000</v>
      </c>
      <c r="N165" s="1">
        <v>30554.400000000001</v>
      </c>
      <c r="O165" s="1">
        <v>15500</v>
      </c>
    </row>
    <row r="166" spans="1:17" ht="13.5" customHeight="1" x14ac:dyDescent="0.25">
      <c r="A166" s="20">
        <v>3293</v>
      </c>
      <c r="B166" s="22" t="s">
        <v>10</v>
      </c>
      <c r="C166" s="22"/>
      <c r="D166" s="22"/>
      <c r="E166" s="22"/>
      <c r="F166" s="22"/>
      <c r="G166" s="30"/>
      <c r="H166" s="22"/>
      <c r="I166" s="32">
        <v>25000</v>
      </c>
      <c r="J166" s="1">
        <v>26985.91</v>
      </c>
      <c r="K166" s="1">
        <f t="shared" si="16"/>
        <v>-13000</v>
      </c>
      <c r="L166" s="1">
        <v>12000</v>
      </c>
      <c r="N166" s="1">
        <v>3304.44</v>
      </c>
      <c r="O166" s="1">
        <v>25000</v>
      </c>
    </row>
    <row r="167" spans="1:17" ht="13.5" customHeight="1" x14ac:dyDescent="0.25">
      <c r="A167" s="20">
        <v>3293</v>
      </c>
      <c r="B167" s="38" t="s">
        <v>158</v>
      </c>
      <c r="C167" s="22"/>
      <c r="D167" s="22"/>
      <c r="E167" s="22"/>
      <c r="F167" s="22"/>
      <c r="G167" s="30"/>
      <c r="H167" s="22"/>
      <c r="I167" s="32">
        <v>8000</v>
      </c>
      <c r="J167" s="1">
        <v>5061.5</v>
      </c>
      <c r="K167" s="1">
        <f t="shared" si="16"/>
        <v>-4000</v>
      </c>
      <c r="L167" s="1">
        <v>4000</v>
      </c>
      <c r="N167" s="1">
        <v>0</v>
      </c>
      <c r="O167" s="1">
        <v>5000</v>
      </c>
    </row>
    <row r="168" spans="1:17" ht="13.5" customHeight="1" x14ac:dyDescent="0.25">
      <c r="A168" s="20">
        <v>3293</v>
      </c>
      <c r="B168" s="22" t="s">
        <v>11</v>
      </c>
      <c r="C168" s="22"/>
      <c r="D168" s="22"/>
      <c r="E168" s="22"/>
      <c r="F168" s="22"/>
      <c r="G168" s="30"/>
      <c r="H168" s="22"/>
      <c r="I168" s="32">
        <v>8000</v>
      </c>
      <c r="J168" s="1">
        <v>5646.2</v>
      </c>
      <c r="K168" s="1">
        <f t="shared" si="16"/>
        <v>2000</v>
      </c>
      <c r="L168" s="1">
        <v>10000</v>
      </c>
      <c r="N168" s="1">
        <v>5708.07</v>
      </c>
      <c r="O168" s="1">
        <v>12000</v>
      </c>
    </row>
    <row r="169" spans="1:17" ht="13.5" customHeight="1" x14ac:dyDescent="0.25">
      <c r="A169" s="20">
        <v>3293</v>
      </c>
      <c r="B169" s="22" t="s">
        <v>12</v>
      </c>
      <c r="C169" s="22"/>
      <c r="D169" s="22"/>
      <c r="E169" s="22"/>
      <c r="F169" s="22"/>
      <c r="G169" s="30"/>
      <c r="H169" s="22"/>
      <c r="I169" s="32">
        <v>5000</v>
      </c>
      <c r="J169" s="1"/>
      <c r="K169" s="1">
        <f t="shared" si="16"/>
        <v>0</v>
      </c>
      <c r="L169" s="1">
        <v>5000</v>
      </c>
      <c r="N169" s="1">
        <v>0</v>
      </c>
      <c r="O169" s="1">
        <v>5000</v>
      </c>
    </row>
    <row r="170" spans="1:17" ht="13.5" customHeight="1" x14ac:dyDescent="0.25">
      <c r="A170" s="22">
        <v>3293</v>
      </c>
      <c r="B170" s="22" t="s">
        <v>13</v>
      </c>
      <c r="C170" s="22"/>
      <c r="D170" s="22"/>
      <c r="E170" s="22"/>
      <c r="F170" s="22"/>
      <c r="G170" s="30"/>
      <c r="H170" s="22"/>
      <c r="I170" s="32">
        <v>2000</v>
      </c>
      <c r="J170" s="1">
        <v>296.97000000000003</v>
      </c>
      <c r="K170" s="1">
        <f t="shared" si="16"/>
        <v>-2000</v>
      </c>
      <c r="L170" s="1">
        <v>0</v>
      </c>
      <c r="N170" s="45"/>
      <c r="O170" s="45"/>
    </row>
    <row r="171" spans="1:17" ht="13.5" customHeight="1" x14ac:dyDescent="0.25">
      <c r="A171" s="22"/>
      <c r="B171" s="22"/>
      <c r="C171" s="22"/>
      <c r="D171" s="22"/>
      <c r="E171" s="22"/>
      <c r="F171" s="22"/>
      <c r="G171" s="30"/>
      <c r="H171" s="22"/>
      <c r="I171" s="32"/>
      <c r="J171" s="1"/>
    </row>
    <row r="172" spans="1:17" s="2" customFormat="1" ht="13.5" customHeight="1" x14ac:dyDescent="0.25">
      <c r="A172" s="19">
        <v>38</v>
      </c>
      <c r="B172" s="19" t="s">
        <v>232</v>
      </c>
      <c r="C172" s="23"/>
      <c r="D172" s="23"/>
      <c r="E172" s="23"/>
      <c r="F172" s="23"/>
      <c r="G172" s="29"/>
      <c r="H172" s="23"/>
      <c r="I172" s="29">
        <f>I173</f>
        <v>15000</v>
      </c>
      <c r="J172" s="29">
        <f t="shared" ref="J172:O172" si="35">J173</f>
        <v>7950</v>
      </c>
      <c r="K172" s="1">
        <f t="shared" si="16"/>
        <v>0</v>
      </c>
      <c r="L172" s="29">
        <f t="shared" si="35"/>
        <v>15000</v>
      </c>
      <c r="M172" s="29">
        <f t="shared" si="35"/>
        <v>0</v>
      </c>
      <c r="N172" s="29">
        <f t="shared" si="35"/>
        <v>5000</v>
      </c>
      <c r="O172" s="29">
        <f t="shared" si="35"/>
        <v>15000</v>
      </c>
      <c r="P172" s="29">
        <v>15000</v>
      </c>
      <c r="Q172" s="29">
        <v>15000</v>
      </c>
    </row>
    <row r="173" spans="1:17" s="2" customFormat="1" ht="13.5" customHeight="1" x14ac:dyDescent="0.25">
      <c r="A173" s="19">
        <v>385</v>
      </c>
      <c r="B173" s="19" t="s">
        <v>234</v>
      </c>
      <c r="C173" s="23"/>
      <c r="D173" s="23"/>
      <c r="E173" s="23"/>
      <c r="F173" s="23"/>
      <c r="G173" s="29"/>
      <c r="H173" s="23"/>
      <c r="I173" s="29">
        <f>I174</f>
        <v>15000</v>
      </c>
      <c r="J173" s="29">
        <f t="shared" ref="J173:O173" si="36">J174</f>
        <v>7950</v>
      </c>
      <c r="K173" s="1">
        <f t="shared" si="16"/>
        <v>0</v>
      </c>
      <c r="L173" s="29">
        <f t="shared" si="36"/>
        <v>15000</v>
      </c>
      <c r="M173" s="29">
        <f t="shared" si="36"/>
        <v>0</v>
      </c>
      <c r="N173" s="29">
        <f t="shared" si="36"/>
        <v>5000</v>
      </c>
      <c r="O173" s="29">
        <f t="shared" si="36"/>
        <v>15000</v>
      </c>
      <c r="P173" s="29"/>
      <c r="Q173" s="29"/>
    </row>
    <row r="174" spans="1:17" ht="13.5" customHeight="1" x14ac:dyDescent="0.25">
      <c r="A174" s="20">
        <v>3851</v>
      </c>
      <c r="B174" s="41" t="s">
        <v>235</v>
      </c>
      <c r="C174" s="22"/>
      <c r="D174" s="22"/>
      <c r="E174" s="22"/>
      <c r="F174" s="22"/>
      <c r="G174" s="30"/>
      <c r="H174" s="22"/>
      <c r="I174" s="32">
        <v>15000</v>
      </c>
      <c r="J174" s="1">
        <v>7950</v>
      </c>
      <c r="K174" s="1">
        <f t="shared" si="16"/>
        <v>0</v>
      </c>
      <c r="L174" s="1">
        <v>15000</v>
      </c>
      <c r="N174" s="1">
        <v>5000</v>
      </c>
      <c r="O174" s="1">
        <v>15000</v>
      </c>
    </row>
    <row r="175" spans="1:17" ht="13.5" customHeight="1" x14ac:dyDescent="0.25">
      <c r="A175" s="22"/>
      <c r="B175" s="22"/>
      <c r="C175" s="22"/>
      <c r="D175" s="22"/>
      <c r="E175" s="22"/>
      <c r="F175" s="22"/>
      <c r="G175" s="30"/>
      <c r="H175" s="22"/>
      <c r="I175" s="32"/>
      <c r="J175" s="1"/>
    </row>
    <row r="176" spans="1:17" s="2" customFormat="1" ht="13.5" customHeight="1" x14ac:dyDescent="0.25">
      <c r="A176" s="113" t="s">
        <v>250</v>
      </c>
      <c r="B176" s="113"/>
      <c r="C176" s="113"/>
      <c r="D176" s="113"/>
      <c r="E176" s="113"/>
      <c r="F176" s="113"/>
      <c r="G176" s="114"/>
      <c r="H176" s="113"/>
      <c r="I176" s="114">
        <f>I179+I182</f>
        <v>34200</v>
      </c>
      <c r="J176" s="114">
        <f t="shared" ref="J176:O176" si="37">J179+J182</f>
        <v>29877.34</v>
      </c>
      <c r="K176" s="114">
        <f t="shared" si="16"/>
        <v>0</v>
      </c>
      <c r="L176" s="114">
        <f t="shared" si="37"/>
        <v>34200</v>
      </c>
      <c r="M176" s="114">
        <f t="shared" si="37"/>
        <v>0</v>
      </c>
      <c r="N176" s="114">
        <f t="shared" si="37"/>
        <v>23757.46</v>
      </c>
      <c r="O176" s="114">
        <f t="shared" si="37"/>
        <v>35000</v>
      </c>
      <c r="P176" s="114"/>
      <c r="Q176" s="114"/>
    </row>
    <row r="177" spans="1:17" s="2" customFormat="1" ht="13.5" customHeight="1" x14ac:dyDescent="0.25">
      <c r="A177" s="23"/>
      <c r="B177" s="23"/>
      <c r="C177" s="23"/>
      <c r="D177" s="23"/>
      <c r="E177" s="23"/>
      <c r="F177" s="23"/>
      <c r="G177" s="29"/>
      <c r="H177" s="23"/>
      <c r="I177" s="29"/>
      <c r="J177" s="10"/>
      <c r="K177" s="1"/>
      <c r="L177" s="10"/>
      <c r="N177" s="10"/>
      <c r="O177" s="10"/>
      <c r="P177" s="10"/>
      <c r="Q177" s="10"/>
    </row>
    <row r="178" spans="1:17" s="2" customFormat="1" ht="13.5" customHeight="1" x14ac:dyDescent="0.25">
      <c r="A178" s="19">
        <v>32</v>
      </c>
      <c r="B178" s="19" t="s">
        <v>8</v>
      </c>
      <c r="C178" s="23"/>
      <c r="D178" s="23"/>
      <c r="E178" s="23"/>
      <c r="F178" s="23"/>
      <c r="G178" s="29"/>
      <c r="H178" s="23"/>
      <c r="I178" s="29"/>
      <c r="J178" s="10"/>
      <c r="K178" s="1"/>
      <c r="L178" s="10"/>
      <c r="N178" s="10"/>
      <c r="O178" s="10"/>
      <c r="P178" s="10"/>
      <c r="Q178" s="10"/>
    </row>
    <row r="179" spans="1:17" ht="12.75" customHeight="1" x14ac:dyDescent="0.25">
      <c r="A179" s="23">
        <v>329</v>
      </c>
      <c r="B179" s="23" t="s">
        <v>143</v>
      </c>
      <c r="C179" s="23"/>
      <c r="D179" s="23"/>
      <c r="E179" s="23"/>
      <c r="F179" s="23"/>
      <c r="G179" s="29"/>
      <c r="H179" s="23"/>
      <c r="I179" s="29">
        <f>SUM(I180:I181)</f>
        <v>22000</v>
      </c>
      <c r="J179" s="29">
        <f t="shared" ref="J179:O179" si="38">SUM(J180:J181)</f>
        <v>18677.34</v>
      </c>
      <c r="K179" s="10">
        <f t="shared" si="16"/>
        <v>0</v>
      </c>
      <c r="L179" s="29">
        <f t="shared" si="38"/>
        <v>22000</v>
      </c>
      <c r="M179" s="29">
        <f t="shared" si="38"/>
        <v>0</v>
      </c>
      <c r="N179" s="29">
        <f t="shared" si="38"/>
        <v>12557.46</v>
      </c>
      <c r="O179" s="29">
        <f t="shared" si="38"/>
        <v>22000</v>
      </c>
      <c r="P179" s="29">
        <v>22000</v>
      </c>
      <c r="Q179" s="29">
        <v>22000</v>
      </c>
    </row>
    <row r="180" spans="1:17" x14ac:dyDescent="0.25">
      <c r="A180" s="22">
        <v>3291</v>
      </c>
      <c r="B180" s="22" t="s">
        <v>9</v>
      </c>
      <c r="C180" s="22"/>
      <c r="D180" s="22"/>
      <c r="E180" s="22"/>
      <c r="F180" s="22"/>
      <c r="G180" s="30"/>
      <c r="H180" s="22"/>
      <c r="I180" s="32">
        <v>21000</v>
      </c>
      <c r="J180" s="1">
        <v>18381.88</v>
      </c>
      <c r="K180" s="1">
        <f t="shared" si="16"/>
        <v>0</v>
      </c>
      <c r="L180" s="1">
        <v>21000</v>
      </c>
      <c r="N180" s="1">
        <v>12557.46</v>
      </c>
      <c r="O180" s="1">
        <v>21000</v>
      </c>
    </row>
    <row r="181" spans="1:17" s="42" customFormat="1" x14ac:dyDescent="0.25">
      <c r="A181" s="41">
        <v>3291</v>
      </c>
      <c r="B181" s="41" t="s">
        <v>233</v>
      </c>
      <c r="C181" s="43"/>
      <c r="D181" s="43"/>
      <c r="E181" s="43"/>
      <c r="F181" s="43"/>
      <c r="G181" s="44"/>
      <c r="H181" s="43"/>
      <c r="I181" s="44">
        <v>1000</v>
      </c>
      <c r="J181" s="45">
        <v>295.45999999999998</v>
      </c>
      <c r="K181" s="1">
        <f t="shared" si="16"/>
        <v>0</v>
      </c>
      <c r="L181" s="45">
        <v>1000</v>
      </c>
      <c r="N181" s="45"/>
      <c r="O181" s="45">
        <v>1000</v>
      </c>
      <c r="P181" s="45"/>
      <c r="Q181" s="45"/>
    </row>
    <row r="182" spans="1:17" x14ac:dyDescent="0.25">
      <c r="A182" s="19">
        <v>38</v>
      </c>
      <c r="B182" s="19" t="s">
        <v>232</v>
      </c>
      <c r="C182" s="22"/>
      <c r="D182" s="22"/>
      <c r="E182" s="22"/>
      <c r="F182" s="22"/>
      <c r="G182" s="30"/>
      <c r="H182" s="22"/>
      <c r="I182" s="29">
        <f>I183</f>
        <v>12200</v>
      </c>
      <c r="J182" s="29">
        <f t="shared" ref="J182:O182" si="39">J183</f>
        <v>11200</v>
      </c>
      <c r="K182" s="10">
        <f t="shared" si="16"/>
        <v>0</v>
      </c>
      <c r="L182" s="29">
        <f t="shared" si="39"/>
        <v>12200</v>
      </c>
      <c r="M182" s="29">
        <f t="shared" si="39"/>
        <v>0</v>
      </c>
      <c r="N182" s="29">
        <f t="shared" si="39"/>
        <v>11200</v>
      </c>
      <c r="O182" s="29">
        <f t="shared" si="39"/>
        <v>13000</v>
      </c>
      <c r="P182" s="29"/>
      <c r="Q182" s="29"/>
    </row>
    <row r="183" spans="1:17" x14ac:dyDescent="0.25">
      <c r="A183" s="19">
        <v>381</v>
      </c>
      <c r="B183" s="19" t="s">
        <v>80</v>
      </c>
      <c r="C183" s="22"/>
      <c r="D183" s="22"/>
      <c r="E183" s="22"/>
      <c r="F183" s="22"/>
      <c r="G183" s="30"/>
      <c r="H183" s="22"/>
      <c r="I183" s="29">
        <f>SUM(I184:I185)</f>
        <v>12200</v>
      </c>
      <c r="J183" s="29">
        <f t="shared" ref="J183:O183" si="40">SUM(J184:J185)</f>
        <v>11200</v>
      </c>
      <c r="K183" s="10">
        <f t="shared" si="16"/>
        <v>0</v>
      </c>
      <c r="L183" s="29">
        <f t="shared" si="40"/>
        <v>12200</v>
      </c>
      <c r="M183" s="29">
        <f t="shared" si="40"/>
        <v>0</v>
      </c>
      <c r="N183" s="29">
        <f t="shared" si="40"/>
        <v>11200</v>
      </c>
      <c r="O183" s="29">
        <f t="shared" si="40"/>
        <v>13000</v>
      </c>
      <c r="P183" s="29"/>
      <c r="Q183" s="29"/>
    </row>
    <row r="184" spans="1:17" x14ac:dyDescent="0.25">
      <c r="A184" s="41">
        <v>3811</v>
      </c>
      <c r="B184" s="31" t="s">
        <v>125</v>
      </c>
      <c r="C184" s="31"/>
      <c r="D184" s="31"/>
      <c r="E184" s="31"/>
      <c r="F184" s="31"/>
      <c r="G184" s="32"/>
      <c r="H184" s="31"/>
      <c r="I184" s="30">
        <v>1000</v>
      </c>
      <c r="J184" s="1">
        <v>0</v>
      </c>
      <c r="K184" s="1">
        <f t="shared" si="16"/>
        <v>0</v>
      </c>
      <c r="L184" s="1">
        <v>1000</v>
      </c>
      <c r="O184" s="1">
        <v>1000</v>
      </c>
    </row>
    <row r="185" spans="1:17" x14ac:dyDescent="0.25">
      <c r="A185" s="41">
        <v>3811</v>
      </c>
      <c r="B185" s="41" t="s">
        <v>126</v>
      </c>
      <c r="C185" s="31"/>
      <c r="D185" s="31"/>
      <c r="E185" s="31"/>
      <c r="F185" s="31"/>
      <c r="G185" s="32"/>
      <c r="H185" s="31"/>
      <c r="I185" s="30">
        <v>11200</v>
      </c>
      <c r="J185" s="1">
        <v>11200</v>
      </c>
      <c r="K185" s="1">
        <f t="shared" si="16"/>
        <v>0</v>
      </c>
      <c r="L185" s="1">
        <v>11200</v>
      </c>
      <c r="N185" s="1">
        <v>11200</v>
      </c>
      <c r="O185" s="1">
        <v>12000</v>
      </c>
    </row>
    <row r="186" spans="1:17" x14ac:dyDescent="0.25">
      <c r="A186" s="22"/>
      <c r="B186" s="43"/>
      <c r="C186" s="22"/>
      <c r="D186" s="22"/>
      <c r="E186" s="22"/>
      <c r="F186" s="22"/>
      <c r="G186" s="30"/>
      <c r="H186" s="22"/>
      <c r="I186" s="32"/>
      <c r="J186" s="1"/>
    </row>
    <row r="187" spans="1:17" s="2" customFormat="1" ht="13.8" x14ac:dyDescent="0.25">
      <c r="A187" s="125" t="s">
        <v>518</v>
      </c>
      <c r="B187" s="125"/>
      <c r="C187" s="125"/>
      <c r="D187" s="125"/>
      <c r="E187" s="125"/>
      <c r="F187" s="125"/>
      <c r="G187" s="128"/>
      <c r="H187" s="125"/>
      <c r="I187" s="128"/>
      <c r="J187" s="153"/>
      <c r="K187" s="153"/>
      <c r="L187" s="153"/>
      <c r="M187" s="153"/>
      <c r="N187" s="153"/>
      <c r="O187" s="153"/>
      <c r="P187" s="153"/>
      <c r="Q187" s="153"/>
    </row>
    <row r="188" spans="1:17" s="4" customFormat="1" ht="13.8" x14ac:dyDescent="0.25">
      <c r="A188" s="110" t="s">
        <v>251</v>
      </c>
      <c r="B188" s="110"/>
      <c r="C188" s="110"/>
      <c r="D188" s="110"/>
      <c r="E188" s="110"/>
      <c r="F188" s="110"/>
      <c r="G188" s="115"/>
      <c r="H188" s="110"/>
      <c r="I188" s="115">
        <f>I190</f>
        <v>35000</v>
      </c>
      <c r="J188" s="115">
        <f t="shared" ref="J188:O188" si="41">J190</f>
        <v>34746.550000000003</v>
      </c>
      <c r="K188" s="115">
        <f t="shared" si="16"/>
        <v>125000</v>
      </c>
      <c r="L188" s="115">
        <f t="shared" si="41"/>
        <v>160000</v>
      </c>
      <c r="M188" s="115">
        <f t="shared" si="41"/>
        <v>0</v>
      </c>
      <c r="N188" s="115">
        <f t="shared" si="41"/>
        <v>116384.08</v>
      </c>
      <c r="O188" s="115">
        <f t="shared" si="41"/>
        <v>100000</v>
      </c>
      <c r="P188" s="115"/>
      <c r="Q188" s="115"/>
    </row>
    <row r="189" spans="1:17" s="2" customFormat="1" x14ac:dyDescent="0.25">
      <c r="A189" s="23">
        <v>32</v>
      </c>
      <c r="B189" s="23" t="s">
        <v>8</v>
      </c>
      <c r="C189" s="23"/>
      <c r="D189" s="23"/>
      <c r="E189" s="23"/>
      <c r="F189" s="23"/>
      <c r="G189" s="29"/>
      <c r="H189" s="23"/>
      <c r="I189" s="29"/>
      <c r="J189" s="10"/>
      <c r="K189" s="10">
        <f t="shared" si="16"/>
        <v>0</v>
      </c>
      <c r="L189" s="10"/>
      <c r="N189" s="10"/>
      <c r="O189" s="10"/>
      <c r="P189" s="10">
        <v>0</v>
      </c>
      <c r="Q189" s="10">
        <v>0</v>
      </c>
    </row>
    <row r="190" spans="1:17" s="2" customFormat="1" x14ac:dyDescent="0.25">
      <c r="A190" s="23">
        <v>329</v>
      </c>
      <c r="B190" s="23" t="s">
        <v>230</v>
      </c>
      <c r="C190" s="23"/>
      <c r="D190" s="23"/>
      <c r="E190" s="23"/>
      <c r="F190" s="23"/>
      <c r="G190" s="29"/>
      <c r="H190" s="23"/>
      <c r="I190" s="29">
        <f>I191</f>
        <v>35000</v>
      </c>
      <c r="J190" s="29">
        <f t="shared" ref="J190:O190" si="42">J191</f>
        <v>34746.550000000003</v>
      </c>
      <c r="K190" s="10">
        <f t="shared" si="16"/>
        <v>125000</v>
      </c>
      <c r="L190" s="29">
        <f t="shared" si="42"/>
        <v>160000</v>
      </c>
      <c r="M190" s="29">
        <f t="shared" si="42"/>
        <v>0</v>
      </c>
      <c r="N190" s="29">
        <f t="shared" si="42"/>
        <v>116384.08</v>
      </c>
      <c r="O190" s="29">
        <f t="shared" si="42"/>
        <v>100000</v>
      </c>
      <c r="P190" s="29"/>
      <c r="Q190" s="29"/>
    </row>
    <row r="191" spans="1:17" x14ac:dyDescent="0.25">
      <c r="A191" s="22">
        <v>3291</v>
      </c>
      <c r="B191" s="43" t="s">
        <v>509</v>
      </c>
      <c r="C191" s="22"/>
      <c r="D191" s="22"/>
      <c r="E191" s="22"/>
      <c r="F191" s="22"/>
      <c r="G191" s="30"/>
      <c r="H191" s="22"/>
      <c r="I191" s="32">
        <v>35000</v>
      </c>
      <c r="J191" s="1">
        <v>34746.550000000003</v>
      </c>
      <c r="K191" s="1">
        <f t="shared" si="16"/>
        <v>125000</v>
      </c>
      <c r="L191" s="1">
        <v>160000</v>
      </c>
      <c r="N191" s="1">
        <v>116384.08</v>
      </c>
      <c r="O191" s="1">
        <v>100000</v>
      </c>
    </row>
    <row r="192" spans="1:17" x14ac:dyDescent="0.25">
      <c r="A192" s="22"/>
      <c r="B192" s="43"/>
      <c r="C192" s="22"/>
      <c r="D192" s="22"/>
      <c r="E192" s="22"/>
      <c r="F192" s="22"/>
      <c r="G192" s="30"/>
      <c r="H192" s="22"/>
      <c r="I192" s="32"/>
      <c r="J192" s="1"/>
    </row>
    <row r="193" spans="1:17" ht="13.8" x14ac:dyDescent="0.25">
      <c r="A193" s="174" t="s">
        <v>405</v>
      </c>
      <c r="B193" s="174"/>
      <c r="C193" s="174"/>
      <c r="D193" s="174"/>
      <c r="E193" s="174"/>
      <c r="F193" s="174"/>
      <c r="G193" s="175"/>
      <c r="H193" s="174"/>
      <c r="I193" s="175"/>
      <c r="J193" s="176"/>
      <c r="K193" s="176"/>
      <c r="L193" s="176"/>
      <c r="M193" s="176"/>
      <c r="N193" s="176"/>
      <c r="O193" s="176"/>
      <c r="P193" s="176"/>
      <c r="Q193" s="176"/>
    </row>
    <row r="194" spans="1:17" ht="13.8" x14ac:dyDescent="0.25">
      <c r="A194" s="108" t="s">
        <v>404</v>
      </c>
      <c r="B194" s="108"/>
      <c r="C194" s="108"/>
      <c r="D194" s="108"/>
      <c r="E194" s="108"/>
      <c r="F194" s="108"/>
      <c r="G194" s="124"/>
      <c r="H194" s="108"/>
      <c r="I194" s="124"/>
      <c r="J194" s="173"/>
      <c r="K194" s="173"/>
      <c r="L194" s="173">
        <f>L195</f>
        <v>28000</v>
      </c>
      <c r="M194" s="173">
        <f t="shared" ref="M194:O196" si="43">M195</f>
        <v>0</v>
      </c>
      <c r="N194" s="173">
        <f t="shared" si="43"/>
        <v>27700</v>
      </c>
      <c r="O194" s="173">
        <f t="shared" si="43"/>
        <v>0</v>
      </c>
      <c r="P194" s="173"/>
      <c r="Q194" s="173"/>
    </row>
    <row r="195" spans="1:17" s="2" customFormat="1" x14ac:dyDescent="0.25">
      <c r="A195" s="23">
        <v>5</v>
      </c>
      <c r="B195" s="23" t="s">
        <v>406</v>
      </c>
      <c r="C195" s="23"/>
      <c r="D195" s="23"/>
      <c r="E195" s="23"/>
      <c r="F195" s="23"/>
      <c r="G195" s="29"/>
      <c r="H195" s="23"/>
      <c r="I195" s="29"/>
      <c r="J195" s="10"/>
      <c r="K195" s="10"/>
      <c r="L195" s="10">
        <f>L196</f>
        <v>28000</v>
      </c>
      <c r="M195" s="10">
        <f t="shared" si="43"/>
        <v>0</v>
      </c>
      <c r="N195" s="10">
        <f t="shared" si="43"/>
        <v>27700</v>
      </c>
      <c r="O195" s="10">
        <f t="shared" si="43"/>
        <v>0</v>
      </c>
      <c r="P195" s="10"/>
      <c r="Q195" s="10"/>
    </row>
    <row r="196" spans="1:17" s="2" customFormat="1" x14ac:dyDescent="0.25">
      <c r="A196" s="19">
        <v>53</v>
      </c>
      <c r="B196" s="23" t="s">
        <v>408</v>
      </c>
      <c r="C196" s="23"/>
      <c r="D196" s="23"/>
      <c r="E196" s="23"/>
      <c r="F196" s="23"/>
      <c r="G196" s="29"/>
      <c r="H196" s="23"/>
      <c r="I196" s="29"/>
      <c r="J196" s="10"/>
      <c r="K196" s="10"/>
      <c r="L196" s="10">
        <f>L197</f>
        <v>28000</v>
      </c>
      <c r="M196" s="10">
        <f t="shared" si="43"/>
        <v>0</v>
      </c>
      <c r="N196" s="10">
        <f t="shared" si="43"/>
        <v>27700</v>
      </c>
      <c r="O196" s="10">
        <f t="shared" si="43"/>
        <v>0</v>
      </c>
      <c r="P196" s="10">
        <v>0</v>
      </c>
      <c r="Q196" s="10">
        <v>0</v>
      </c>
    </row>
    <row r="197" spans="1:17" s="2" customFormat="1" x14ac:dyDescent="0.25">
      <c r="A197" s="19">
        <v>534</v>
      </c>
      <c r="B197" s="23" t="s">
        <v>407</v>
      </c>
      <c r="C197" s="23"/>
      <c r="D197" s="23"/>
      <c r="E197" s="23"/>
      <c r="F197" s="23"/>
      <c r="G197" s="29"/>
      <c r="H197" s="23"/>
      <c r="I197" s="29"/>
      <c r="J197" s="10"/>
      <c r="K197" s="10"/>
      <c r="L197" s="10">
        <f>L198</f>
        <v>28000</v>
      </c>
      <c r="M197" s="10">
        <f t="shared" ref="M197:O197" si="44">M198</f>
        <v>0</v>
      </c>
      <c r="N197" s="10">
        <f t="shared" si="44"/>
        <v>27700</v>
      </c>
      <c r="O197" s="10">
        <f t="shared" si="44"/>
        <v>0</v>
      </c>
      <c r="P197" s="10"/>
      <c r="Q197" s="10"/>
    </row>
    <row r="198" spans="1:17" x14ac:dyDescent="0.25">
      <c r="A198" s="20">
        <v>5341</v>
      </c>
      <c r="B198" s="41" t="s">
        <v>414</v>
      </c>
      <c r="C198" s="22"/>
      <c r="D198" s="22"/>
      <c r="E198" s="22"/>
      <c r="F198" s="22"/>
      <c r="G198" s="30"/>
      <c r="H198" s="22"/>
      <c r="I198" s="32"/>
      <c r="J198" s="1"/>
      <c r="L198" s="186">
        <v>28000</v>
      </c>
      <c r="N198" s="1">
        <v>27700</v>
      </c>
      <c r="O198" s="1">
        <v>0</v>
      </c>
    </row>
    <row r="199" spans="1:17" x14ac:dyDescent="0.25">
      <c r="A199" s="22"/>
      <c r="B199" s="22"/>
      <c r="C199" s="22"/>
      <c r="D199" s="22"/>
      <c r="E199" s="22"/>
      <c r="F199" s="22"/>
      <c r="G199" s="30"/>
      <c r="H199" s="22"/>
      <c r="I199" s="32"/>
      <c r="J199" s="1"/>
    </row>
    <row r="200" spans="1:17" s="2" customFormat="1" ht="13.8" x14ac:dyDescent="0.25">
      <c r="A200" s="103" t="s">
        <v>237</v>
      </c>
      <c r="B200" s="103"/>
      <c r="C200" s="103"/>
      <c r="D200" s="103"/>
      <c r="E200" s="103"/>
      <c r="F200" s="103"/>
      <c r="G200" s="103"/>
      <c r="H200" s="103"/>
      <c r="I200" s="105">
        <f>I205</f>
        <v>31000</v>
      </c>
      <c r="J200" s="105">
        <f t="shared" ref="J200:O200" si="45">J205</f>
        <v>11118.41</v>
      </c>
      <c r="K200" s="105">
        <f t="shared" ref="K200:K260" si="46">L200-I200</f>
        <v>0</v>
      </c>
      <c r="L200" s="105">
        <f t="shared" si="45"/>
        <v>31000</v>
      </c>
      <c r="M200" s="105">
        <f t="shared" si="45"/>
        <v>0</v>
      </c>
      <c r="N200" s="105">
        <f t="shared" si="45"/>
        <v>24947.05</v>
      </c>
      <c r="O200" s="105">
        <f t="shared" si="45"/>
        <v>31000</v>
      </c>
      <c r="P200" s="105"/>
      <c r="Q200" s="105"/>
    </row>
    <row r="201" spans="1:17" s="2" customFormat="1" ht="13.8" x14ac:dyDescent="0.25">
      <c r="A201" s="119" t="s">
        <v>238</v>
      </c>
      <c r="B201" s="119"/>
      <c r="C201" s="119"/>
      <c r="D201" s="119"/>
      <c r="E201" s="119"/>
      <c r="F201" s="119"/>
      <c r="G201" s="119"/>
      <c r="H201" s="119"/>
      <c r="I201" s="121"/>
      <c r="J201" s="155"/>
      <c r="K201" s="155"/>
      <c r="L201" s="155"/>
      <c r="M201" s="155"/>
      <c r="N201" s="155"/>
      <c r="O201" s="155"/>
      <c r="P201" s="155"/>
      <c r="Q201" s="155"/>
    </row>
    <row r="202" spans="1:17" s="2" customFormat="1" ht="13.8" x14ac:dyDescent="0.25">
      <c r="A202" s="125" t="s">
        <v>239</v>
      </c>
      <c r="B202" s="125"/>
      <c r="C202" s="125"/>
      <c r="D202" s="125"/>
      <c r="E202" s="125"/>
      <c r="F202" s="125"/>
      <c r="G202" s="125"/>
      <c r="H202" s="125"/>
      <c r="I202" s="128"/>
      <c r="J202" s="156"/>
      <c r="K202" s="156"/>
      <c r="L202" s="156"/>
      <c r="M202" s="156"/>
      <c r="N202" s="156"/>
      <c r="O202" s="156"/>
      <c r="P202" s="156"/>
      <c r="Q202" s="156"/>
    </row>
    <row r="203" spans="1:17" s="2" customFormat="1" ht="13.8" x14ac:dyDescent="0.25">
      <c r="A203" s="110" t="s">
        <v>252</v>
      </c>
      <c r="B203" s="110"/>
      <c r="C203" s="110"/>
      <c r="D203" s="110"/>
      <c r="E203" s="110"/>
      <c r="F203" s="110"/>
      <c r="G203" s="110"/>
      <c r="H203" s="110"/>
      <c r="I203" s="115">
        <f>I205</f>
        <v>31000</v>
      </c>
      <c r="J203" s="115">
        <f t="shared" ref="J203:O203" si="47">J205</f>
        <v>11118.41</v>
      </c>
      <c r="K203" s="115">
        <f t="shared" si="46"/>
        <v>0</v>
      </c>
      <c r="L203" s="115">
        <f t="shared" si="47"/>
        <v>31000</v>
      </c>
      <c r="M203" s="115">
        <f t="shared" si="47"/>
        <v>0</v>
      </c>
      <c r="N203" s="115">
        <f t="shared" si="47"/>
        <v>24947.05</v>
      </c>
      <c r="O203" s="115">
        <f t="shared" si="47"/>
        <v>31000</v>
      </c>
      <c r="P203" s="115"/>
      <c r="Q203" s="115"/>
    </row>
    <row r="204" spans="1:17" s="2" customFormat="1" ht="13.8" x14ac:dyDescent="0.25">
      <c r="A204" s="27"/>
      <c r="B204" s="27"/>
      <c r="C204" s="27"/>
      <c r="D204" s="27"/>
      <c r="E204" s="27"/>
      <c r="F204" s="27"/>
      <c r="G204" s="27"/>
      <c r="H204" s="27"/>
      <c r="I204" s="28"/>
      <c r="J204" s="10"/>
      <c r="K204" s="1"/>
      <c r="L204" s="10"/>
      <c r="N204" s="10"/>
      <c r="O204" s="10"/>
      <c r="P204" s="10"/>
      <c r="Q204" s="10"/>
    </row>
    <row r="205" spans="1:17" x14ac:dyDescent="0.25">
      <c r="A205" s="23">
        <v>3</v>
      </c>
      <c r="B205" s="23" t="s">
        <v>3</v>
      </c>
      <c r="C205" s="23"/>
      <c r="D205" s="23"/>
      <c r="E205" s="23"/>
      <c r="F205" s="23"/>
      <c r="G205" s="29"/>
      <c r="H205" s="23"/>
      <c r="I205" s="29">
        <f>I206</f>
        <v>31000</v>
      </c>
      <c r="J205" s="29">
        <f t="shared" ref="J205:O205" si="48">J206</f>
        <v>11118.41</v>
      </c>
      <c r="K205" s="10">
        <f t="shared" si="46"/>
        <v>0</v>
      </c>
      <c r="L205" s="29">
        <f t="shared" si="48"/>
        <v>31000</v>
      </c>
      <c r="M205" s="29">
        <f t="shared" si="48"/>
        <v>0</v>
      </c>
      <c r="N205" s="29">
        <f t="shared" si="48"/>
        <v>24947.05</v>
      </c>
      <c r="O205" s="29">
        <f t="shared" si="48"/>
        <v>31000</v>
      </c>
      <c r="P205" s="29"/>
      <c r="Q205" s="29"/>
    </row>
    <row r="206" spans="1:17" x14ac:dyDescent="0.25">
      <c r="A206" s="23">
        <v>32</v>
      </c>
      <c r="B206" s="23" t="s">
        <v>8</v>
      </c>
      <c r="C206" s="23"/>
      <c r="D206" s="23"/>
      <c r="E206" s="23"/>
      <c r="F206" s="23"/>
      <c r="G206" s="29"/>
      <c r="H206" s="23"/>
      <c r="I206" s="29">
        <f t="shared" ref="I206:O206" si="49">I207+I209</f>
        <v>31000</v>
      </c>
      <c r="J206" s="29">
        <f t="shared" si="49"/>
        <v>11118.41</v>
      </c>
      <c r="K206" s="10">
        <f t="shared" si="46"/>
        <v>0</v>
      </c>
      <c r="L206" s="29">
        <f t="shared" si="49"/>
        <v>31000</v>
      </c>
      <c r="M206" s="29">
        <f t="shared" si="49"/>
        <v>0</v>
      </c>
      <c r="N206" s="29">
        <f t="shared" si="49"/>
        <v>24947.05</v>
      </c>
      <c r="O206" s="29">
        <f t="shared" si="49"/>
        <v>31000</v>
      </c>
      <c r="P206" s="29">
        <v>31000</v>
      </c>
      <c r="Q206" s="29">
        <v>31000</v>
      </c>
    </row>
    <row r="207" spans="1:17" x14ac:dyDescent="0.25">
      <c r="A207" s="23">
        <v>323</v>
      </c>
      <c r="B207" s="23" t="s">
        <v>77</v>
      </c>
      <c r="C207" s="23"/>
      <c r="D207" s="23"/>
      <c r="E207" s="23"/>
      <c r="F207" s="23"/>
      <c r="G207" s="29"/>
      <c r="H207" s="23"/>
      <c r="I207" s="29">
        <f t="shared" ref="I207:O207" si="50">I208</f>
        <v>15000</v>
      </c>
      <c r="J207" s="29">
        <f t="shared" si="50"/>
        <v>3047</v>
      </c>
      <c r="K207" s="10">
        <f t="shared" si="46"/>
        <v>10000</v>
      </c>
      <c r="L207" s="29">
        <f t="shared" si="50"/>
        <v>25000</v>
      </c>
      <c r="M207" s="29">
        <f t="shared" si="50"/>
        <v>0</v>
      </c>
      <c r="N207" s="29">
        <f t="shared" si="50"/>
        <v>24947.05</v>
      </c>
      <c r="O207" s="29">
        <f t="shared" si="50"/>
        <v>25000</v>
      </c>
      <c r="P207" s="29"/>
      <c r="Q207" s="29"/>
    </row>
    <row r="208" spans="1:17" x14ac:dyDescent="0.25">
      <c r="A208" s="22">
        <v>3232</v>
      </c>
      <c r="B208" s="22" t="s">
        <v>15</v>
      </c>
      <c r="C208" s="22"/>
      <c r="D208" s="22"/>
      <c r="E208" s="22"/>
      <c r="F208" s="22"/>
      <c r="G208" s="30"/>
      <c r="H208" s="22"/>
      <c r="I208" s="30">
        <v>15000</v>
      </c>
      <c r="J208" s="1">
        <v>3047</v>
      </c>
      <c r="K208" s="1">
        <f t="shared" si="46"/>
        <v>10000</v>
      </c>
      <c r="L208" s="1">
        <v>25000</v>
      </c>
      <c r="N208" s="1">
        <v>24947.05</v>
      </c>
      <c r="O208" s="1">
        <v>25000</v>
      </c>
    </row>
    <row r="209" spans="1:17" x14ac:dyDescent="0.25">
      <c r="A209" s="23">
        <v>329</v>
      </c>
      <c r="B209" s="23" t="s">
        <v>143</v>
      </c>
      <c r="C209" s="23"/>
      <c r="D209" s="23"/>
      <c r="E209" s="23"/>
      <c r="F209" s="23"/>
      <c r="G209" s="29"/>
      <c r="H209" s="23"/>
      <c r="I209" s="29">
        <f>SUM(I210:I211)</f>
        <v>16000</v>
      </c>
      <c r="J209" s="29">
        <f t="shared" ref="J209:O209" si="51">SUM(J210:J211)</f>
        <v>8071.41</v>
      </c>
      <c r="K209" s="10">
        <f t="shared" si="46"/>
        <v>-10000</v>
      </c>
      <c r="L209" s="29">
        <f t="shared" si="51"/>
        <v>6000</v>
      </c>
      <c r="M209" s="29">
        <f t="shared" si="51"/>
        <v>0</v>
      </c>
      <c r="N209" s="29">
        <f t="shared" si="51"/>
        <v>0</v>
      </c>
      <c r="O209" s="29">
        <f t="shared" si="51"/>
        <v>6000</v>
      </c>
      <c r="P209" s="29"/>
      <c r="Q209" s="29"/>
    </row>
    <row r="210" spans="1:17" x14ac:dyDescent="0.25">
      <c r="A210" s="22">
        <v>3291</v>
      </c>
      <c r="B210" s="22" t="s">
        <v>71</v>
      </c>
      <c r="C210" s="22"/>
      <c r="D210" s="22"/>
      <c r="E210" s="22"/>
      <c r="F210" s="22"/>
      <c r="G210" s="30"/>
      <c r="H210" s="22"/>
      <c r="I210" s="30">
        <v>6000</v>
      </c>
      <c r="J210" s="1">
        <v>0</v>
      </c>
      <c r="K210" s="1">
        <f t="shared" si="46"/>
        <v>0</v>
      </c>
      <c r="L210" s="1">
        <v>6000</v>
      </c>
      <c r="O210" s="1">
        <v>6000</v>
      </c>
    </row>
    <row r="211" spans="1:17" s="42" customFormat="1" x14ac:dyDescent="0.25">
      <c r="A211" s="41">
        <v>3291</v>
      </c>
      <c r="B211" s="41" t="s">
        <v>164</v>
      </c>
      <c r="C211" s="43"/>
      <c r="D211" s="43"/>
      <c r="E211" s="43"/>
      <c r="F211" s="43"/>
      <c r="G211" s="44"/>
      <c r="H211" s="43"/>
      <c r="I211" s="44">
        <v>10000</v>
      </c>
      <c r="J211" s="45">
        <v>8071.41</v>
      </c>
      <c r="K211" s="1">
        <f t="shared" si="46"/>
        <v>-10000</v>
      </c>
      <c r="L211" s="45">
        <v>0</v>
      </c>
      <c r="N211" s="45"/>
      <c r="O211" s="45"/>
      <c r="P211" s="45"/>
      <c r="Q211" s="45"/>
    </row>
    <row r="212" spans="1:17" ht="13.8" x14ac:dyDescent="0.25">
      <c r="A212" s="22"/>
      <c r="B212" s="22"/>
      <c r="C212" s="22"/>
      <c r="D212" s="22"/>
      <c r="E212" s="22"/>
      <c r="F212" s="22"/>
      <c r="G212" s="27"/>
      <c r="H212" s="27"/>
      <c r="I212" s="30"/>
      <c r="J212" s="1"/>
    </row>
    <row r="213" spans="1:17" ht="15.6" x14ac:dyDescent="0.3">
      <c r="A213" s="95" t="s">
        <v>240</v>
      </c>
      <c r="B213" s="95"/>
      <c r="C213" s="95"/>
      <c r="D213" s="95"/>
      <c r="E213" s="95"/>
      <c r="F213" s="95"/>
      <c r="G213" s="97"/>
      <c r="H213" s="97"/>
      <c r="I213" s="98">
        <f>I214+I334+I363+I521+I608+I637+I679+I763</f>
        <v>16236131</v>
      </c>
      <c r="J213" s="98">
        <f>J214+J334+J363+J521+J608+J637+J679+J763</f>
        <v>5375614.8799999999</v>
      </c>
      <c r="K213" s="98">
        <f t="shared" si="46"/>
        <v>6526906.5</v>
      </c>
      <c r="L213" s="98">
        <f>L214+L334+L363+L521+L608+L637+L679+L763</f>
        <v>22763037.5</v>
      </c>
      <c r="M213" s="98">
        <f>M214+M334+M363+M521+M608+M637+M679+M763</f>
        <v>1801</v>
      </c>
      <c r="N213" s="98">
        <f>N214+N334+N363+N521+N608+N637+N679+N763</f>
        <v>5846677.6519999998</v>
      </c>
      <c r="O213" s="98">
        <f>O214+O334+O363+O521+O608+O637+O679+O763</f>
        <v>22277300</v>
      </c>
      <c r="P213" s="98"/>
      <c r="Q213" s="98"/>
    </row>
    <row r="214" spans="1:17" ht="13.8" x14ac:dyDescent="0.25">
      <c r="A214" s="99" t="s">
        <v>331</v>
      </c>
      <c r="B214" s="99"/>
      <c r="C214" s="99"/>
      <c r="D214" s="99"/>
      <c r="E214" s="99"/>
      <c r="F214" s="99"/>
      <c r="G214" s="99"/>
      <c r="H214" s="99"/>
      <c r="I214" s="145">
        <f>I215+I310</f>
        <v>1122400</v>
      </c>
      <c r="J214" s="145">
        <f>J215+J310</f>
        <v>879970.15999999992</v>
      </c>
      <c r="K214" s="145">
        <f t="shared" si="46"/>
        <v>207100</v>
      </c>
      <c r="L214" s="145">
        <f>L215+L310</f>
        <v>1329500</v>
      </c>
      <c r="M214" s="145">
        <f t="shared" ref="M214:O214" si="52">M215+M310</f>
        <v>0</v>
      </c>
      <c r="N214" s="145">
        <f t="shared" si="52"/>
        <v>963582.62199999997</v>
      </c>
      <c r="O214" s="145">
        <f t="shared" si="52"/>
        <v>1362500</v>
      </c>
      <c r="P214" s="145"/>
      <c r="Q214" s="145"/>
    </row>
    <row r="215" spans="1:17" ht="13.8" x14ac:dyDescent="0.25">
      <c r="A215" s="103" t="s">
        <v>371</v>
      </c>
      <c r="B215" s="103"/>
      <c r="C215" s="103"/>
      <c r="D215" s="103"/>
      <c r="E215" s="103"/>
      <c r="F215" s="103"/>
      <c r="G215" s="103"/>
      <c r="H215" s="103"/>
      <c r="I215" s="146">
        <f>I219+I280+I293</f>
        <v>1068600</v>
      </c>
      <c r="J215" s="146">
        <f>J219+J280+J293</f>
        <v>839754.1</v>
      </c>
      <c r="K215" s="146">
        <f t="shared" si="46"/>
        <v>197900</v>
      </c>
      <c r="L215" s="146">
        <f>L219+L280+L293+L300</f>
        <v>1266500</v>
      </c>
      <c r="M215" s="146">
        <f t="shared" ref="M215:O215" si="53">M219+M280+M293+M300</f>
        <v>0</v>
      </c>
      <c r="N215" s="146">
        <f t="shared" si="53"/>
        <v>951513.61199999996</v>
      </c>
      <c r="O215" s="146">
        <f t="shared" si="53"/>
        <v>1272500</v>
      </c>
      <c r="P215" s="146"/>
      <c r="Q215" s="146"/>
    </row>
    <row r="216" spans="1:17" ht="13.8" x14ac:dyDescent="0.25">
      <c r="A216" s="119" t="s">
        <v>227</v>
      </c>
      <c r="B216" s="119"/>
      <c r="C216" s="119"/>
      <c r="D216" s="119"/>
      <c r="E216" s="119"/>
      <c r="F216" s="119"/>
      <c r="G216" s="119"/>
      <c r="H216" s="119"/>
      <c r="I216" s="120"/>
      <c r="J216" s="150"/>
      <c r="K216" s="150"/>
      <c r="L216" s="150"/>
      <c r="M216" s="150"/>
      <c r="N216" s="150"/>
      <c r="O216" s="150"/>
      <c r="P216" s="150"/>
      <c r="Q216" s="150"/>
    </row>
    <row r="217" spans="1:17" ht="13.8" x14ac:dyDescent="0.25">
      <c r="A217" s="125" t="s">
        <v>228</v>
      </c>
      <c r="B217" s="126"/>
      <c r="C217" s="126"/>
      <c r="D217" s="126"/>
      <c r="E217" s="126"/>
      <c r="F217" s="126"/>
      <c r="G217" s="126"/>
      <c r="H217" s="126"/>
      <c r="I217" s="127"/>
      <c r="J217" s="151"/>
      <c r="K217" s="151"/>
      <c r="L217" s="151"/>
      <c r="M217" s="151"/>
      <c r="N217" s="151"/>
      <c r="O217" s="151"/>
      <c r="P217" s="151"/>
      <c r="Q217" s="151"/>
    </row>
    <row r="218" spans="1:17" ht="13.8" x14ac:dyDescent="0.25">
      <c r="A218" s="110" t="s">
        <v>370</v>
      </c>
      <c r="B218" s="111"/>
      <c r="C218" s="111"/>
      <c r="D218" s="111"/>
      <c r="E218" s="111"/>
      <c r="F218" s="111"/>
      <c r="G218" s="111"/>
      <c r="H218" s="111"/>
      <c r="I218" s="112"/>
      <c r="J218" s="152"/>
      <c r="K218" s="152"/>
      <c r="L218" s="152"/>
      <c r="M218" s="152"/>
      <c r="N218" s="152"/>
      <c r="O218" s="152"/>
      <c r="P218" s="152"/>
      <c r="Q218" s="152"/>
    </row>
    <row r="219" spans="1:17" ht="13.8" x14ac:dyDescent="0.25">
      <c r="A219" s="110"/>
      <c r="B219" s="110" t="s">
        <v>369</v>
      </c>
      <c r="C219" s="111"/>
      <c r="D219" s="111"/>
      <c r="E219" s="111"/>
      <c r="F219" s="111"/>
      <c r="G219" s="111"/>
      <c r="H219" s="111"/>
      <c r="I219" s="114">
        <f>I221</f>
        <v>992600</v>
      </c>
      <c r="J219" s="114">
        <f t="shared" ref="J219:O219" si="54">J221</f>
        <v>801073.47</v>
      </c>
      <c r="K219" s="114">
        <f t="shared" si="46"/>
        <v>8900</v>
      </c>
      <c r="L219" s="114">
        <f t="shared" si="54"/>
        <v>1001500</v>
      </c>
      <c r="M219" s="114">
        <f t="shared" si="54"/>
        <v>0</v>
      </c>
      <c r="N219" s="114">
        <f t="shared" si="54"/>
        <v>841188.56199999992</v>
      </c>
      <c r="O219" s="114">
        <f t="shared" si="54"/>
        <v>1033500</v>
      </c>
      <c r="P219" s="114"/>
      <c r="Q219" s="114"/>
    </row>
    <row r="220" spans="1:17" x14ac:dyDescent="0.25">
      <c r="A220" s="22"/>
      <c r="B220" s="22"/>
      <c r="C220" s="22"/>
      <c r="D220" s="22"/>
      <c r="E220" s="22"/>
      <c r="F220" s="22"/>
      <c r="G220" s="30"/>
      <c r="H220" s="22"/>
      <c r="I220" s="30"/>
      <c r="J220" s="1"/>
    </row>
    <row r="221" spans="1:17" x14ac:dyDescent="0.25">
      <c r="A221" s="23">
        <v>3</v>
      </c>
      <c r="B221" s="23" t="s">
        <v>3</v>
      </c>
      <c r="C221" s="23"/>
      <c r="D221" s="23"/>
      <c r="E221" s="23"/>
      <c r="F221" s="23"/>
      <c r="G221" s="30"/>
      <c r="H221" s="22"/>
      <c r="I221" s="29">
        <f>I222+I233</f>
        <v>992600</v>
      </c>
      <c r="J221" s="29">
        <f>J222+J233</f>
        <v>801073.47</v>
      </c>
      <c r="K221" s="10">
        <f t="shared" si="46"/>
        <v>8900</v>
      </c>
      <c r="L221" s="29">
        <f>L222+L233</f>
        <v>1001500</v>
      </c>
      <c r="M221" s="29">
        <f t="shared" ref="M221:O221" si="55">M222+M233</f>
        <v>0</v>
      </c>
      <c r="N221" s="29">
        <f t="shared" si="55"/>
        <v>841188.56199999992</v>
      </c>
      <c r="O221" s="29">
        <f t="shared" si="55"/>
        <v>1033500</v>
      </c>
      <c r="P221" s="29"/>
      <c r="Q221" s="29"/>
    </row>
    <row r="222" spans="1:17" x14ac:dyDescent="0.25">
      <c r="A222" s="23">
        <v>31</v>
      </c>
      <c r="B222" s="23" t="s">
        <v>4</v>
      </c>
      <c r="C222" s="23"/>
      <c r="D222" s="23"/>
      <c r="E222" s="23"/>
      <c r="F222" s="23"/>
      <c r="G222" s="30"/>
      <c r="H222" s="22"/>
      <c r="I222" s="29">
        <f>I223+I227+I230</f>
        <v>569600</v>
      </c>
      <c r="J222" s="29">
        <f>J223+J227+J230</f>
        <v>460494.61</v>
      </c>
      <c r="K222" s="10">
        <f t="shared" si="46"/>
        <v>7400</v>
      </c>
      <c r="L222" s="29">
        <f>L223+L227+L230</f>
        <v>577000</v>
      </c>
      <c r="M222" s="29">
        <f t="shared" ref="M222:O222" si="56">M223+M227+M230</f>
        <v>0</v>
      </c>
      <c r="N222" s="29">
        <f t="shared" si="56"/>
        <v>514997.88199999998</v>
      </c>
      <c r="O222" s="29">
        <f t="shared" si="56"/>
        <v>594000</v>
      </c>
      <c r="P222" s="29">
        <v>596000</v>
      </c>
      <c r="Q222" s="29">
        <v>598000</v>
      </c>
    </row>
    <row r="223" spans="1:17" x14ac:dyDescent="0.25">
      <c r="A223" s="23">
        <v>311</v>
      </c>
      <c r="B223" s="23" t="s">
        <v>96</v>
      </c>
      <c r="C223" s="23"/>
      <c r="D223" s="23"/>
      <c r="E223" s="23"/>
      <c r="F223" s="23"/>
      <c r="G223" s="29"/>
      <c r="H223" s="23"/>
      <c r="I223" s="29">
        <f>SUM(I224:I226)</f>
        <v>490000</v>
      </c>
      <c r="J223" s="29">
        <f t="shared" ref="J223:M223" si="57">SUM(J224:J226)</f>
        <v>401495.6</v>
      </c>
      <c r="K223" s="10">
        <f t="shared" si="46"/>
        <v>0</v>
      </c>
      <c r="L223" s="29">
        <f t="shared" si="57"/>
        <v>490000</v>
      </c>
      <c r="M223" s="29">
        <f t="shared" si="57"/>
        <v>0</v>
      </c>
      <c r="N223" s="29">
        <f>SUM(N224:N226)</f>
        <v>448665.85199999996</v>
      </c>
      <c r="O223" s="29">
        <f>SUM(O224:O226)</f>
        <v>501000</v>
      </c>
      <c r="P223" s="29"/>
      <c r="Q223" s="29"/>
    </row>
    <row r="224" spans="1:17" x14ac:dyDescent="0.25">
      <c r="A224" s="22">
        <v>3111</v>
      </c>
      <c r="B224" s="22" t="s">
        <v>16</v>
      </c>
      <c r="C224" s="22"/>
      <c r="D224" s="22"/>
      <c r="E224" s="22"/>
      <c r="F224" s="22"/>
      <c r="G224" s="30"/>
      <c r="H224" s="22"/>
      <c r="I224" s="30">
        <v>367000</v>
      </c>
      <c r="J224" s="1">
        <v>299241.57</v>
      </c>
      <c r="K224" s="1">
        <f t="shared" si="46"/>
        <v>0</v>
      </c>
      <c r="L224" s="1">
        <v>367000</v>
      </c>
      <c r="N224" s="1">
        <v>334859.81</v>
      </c>
      <c r="O224" s="1">
        <v>378000</v>
      </c>
    </row>
    <row r="225" spans="1:17" x14ac:dyDescent="0.25">
      <c r="A225" s="22">
        <v>3111</v>
      </c>
      <c r="B225" s="22" t="s">
        <v>6</v>
      </c>
      <c r="C225" s="22"/>
      <c r="D225" s="22"/>
      <c r="E225" s="22"/>
      <c r="F225" s="22"/>
      <c r="G225" s="30"/>
      <c r="H225" s="22"/>
      <c r="I225" s="30">
        <v>98000</v>
      </c>
      <c r="J225" s="1">
        <v>81017.66</v>
      </c>
      <c r="K225" s="1">
        <f t="shared" si="46"/>
        <v>0</v>
      </c>
      <c r="L225" s="1">
        <v>98000</v>
      </c>
      <c r="N225" s="1">
        <v>89829.17</v>
      </c>
      <c r="O225" s="1">
        <v>100500</v>
      </c>
    </row>
    <row r="226" spans="1:17" x14ac:dyDescent="0.25">
      <c r="A226" s="22">
        <v>3111</v>
      </c>
      <c r="B226" s="22" t="s">
        <v>5</v>
      </c>
      <c r="C226" s="22"/>
      <c r="D226" s="22"/>
      <c r="E226" s="22"/>
      <c r="F226" s="22"/>
      <c r="G226" s="30"/>
      <c r="H226" s="22"/>
      <c r="I226" s="30">
        <v>25000</v>
      </c>
      <c r="J226" s="1">
        <v>21236.37</v>
      </c>
      <c r="K226" s="1">
        <f t="shared" si="46"/>
        <v>0</v>
      </c>
      <c r="L226" s="1">
        <v>25000</v>
      </c>
      <c r="N226" s="1">
        <v>23976.871999999999</v>
      </c>
      <c r="O226" s="1">
        <v>22500</v>
      </c>
    </row>
    <row r="227" spans="1:17" s="2" customFormat="1" x14ac:dyDescent="0.25">
      <c r="A227" s="19">
        <v>312</v>
      </c>
      <c r="B227" s="19" t="s">
        <v>98</v>
      </c>
      <c r="C227" s="23"/>
      <c r="D227" s="23"/>
      <c r="E227" s="23"/>
      <c r="F227" s="23"/>
      <c r="G227" s="29"/>
      <c r="H227" s="23"/>
      <c r="I227" s="29">
        <f>I228</f>
        <v>18000</v>
      </c>
      <c r="J227" s="29">
        <f t="shared" ref="J227:O227" si="58">J228</f>
        <v>9000</v>
      </c>
      <c r="K227" s="10">
        <f t="shared" si="46"/>
        <v>0</v>
      </c>
      <c r="L227" s="29">
        <f t="shared" si="58"/>
        <v>18000</v>
      </c>
      <c r="M227" s="29">
        <f t="shared" si="58"/>
        <v>0</v>
      </c>
      <c r="N227" s="29">
        <f t="shared" si="58"/>
        <v>9000</v>
      </c>
      <c r="O227" s="29">
        <f t="shared" si="58"/>
        <v>24000</v>
      </c>
      <c r="P227" s="29"/>
      <c r="Q227" s="29"/>
    </row>
    <row r="228" spans="1:17" x14ac:dyDescent="0.25">
      <c r="A228" s="20">
        <v>3121</v>
      </c>
      <c r="B228" s="41" t="s">
        <v>241</v>
      </c>
      <c r="C228" s="22"/>
      <c r="D228" s="22"/>
      <c r="E228" s="22"/>
      <c r="F228" s="22"/>
      <c r="G228" s="30"/>
      <c r="H228" s="22"/>
      <c r="I228" s="30">
        <v>18000</v>
      </c>
      <c r="J228" s="1">
        <v>9000</v>
      </c>
      <c r="K228" s="1">
        <f t="shared" si="46"/>
        <v>0</v>
      </c>
      <c r="L228" s="1">
        <v>18000</v>
      </c>
      <c r="N228" s="1">
        <v>9000</v>
      </c>
      <c r="O228" s="1">
        <v>24000</v>
      </c>
    </row>
    <row r="229" spans="1:17" x14ac:dyDescent="0.25">
      <c r="A229" s="22"/>
      <c r="B229" s="31"/>
      <c r="C229" s="22"/>
      <c r="D229" s="22"/>
      <c r="E229" s="22"/>
      <c r="F229" s="22"/>
      <c r="G229" s="30"/>
      <c r="H229" s="22"/>
      <c r="I229" s="30"/>
      <c r="J229" s="1"/>
    </row>
    <row r="230" spans="1:17" x14ac:dyDescent="0.25">
      <c r="A230" s="23">
        <v>313</v>
      </c>
      <c r="B230" s="23" t="s">
        <v>73</v>
      </c>
      <c r="C230" s="23"/>
      <c r="D230" s="23"/>
      <c r="E230" s="23"/>
      <c r="F230" s="23"/>
      <c r="G230" s="22"/>
      <c r="H230" s="22"/>
      <c r="I230" s="29">
        <f>SUM(I231:I232)</f>
        <v>61600</v>
      </c>
      <c r="J230" s="29">
        <f t="shared" ref="J230:O230" si="59">SUM(J231:J232)</f>
        <v>49999.01</v>
      </c>
      <c r="K230" s="10">
        <f t="shared" si="46"/>
        <v>7400</v>
      </c>
      <c r="L230" s="29">
        <f t="shared" si="59"/>
        <v>69000</v>
      </c>
      <c r="M230" s="29">
        <f t="shared" si="59"/>
        <v>0</v>
      </c>
      <c r="N230" s="29">
        <f t="shared" si="59"/>
        <v>57332.03</v>
      </c>
      <c r="O230" s="29">
        <f t="shared" si="59"/>
        <v>69000</v>
      </c>
      <c r="P230" s="29"/>
      <c r="Q230" s="29"/>
    </row>
    <row r="231" spans="1:17" x14ac:dyDescent="0.25">
      <c r="A231" s="22">
        <v>3132</v>
      </c>
      <c r="B231" s="22" t="s">
        <v>7</v>
      </c>
      <c r="C231" s="22"/>
      <c r="D231" s="22"/>
      <c r="E231" s="22"/>
      <c r="F231" s="22"/>
      <c r="G231" s="29"/>
      <c r="H231" s="23"/>
      <c r="I231" s="30">
        <v>61000</v>
      </c>
      <c r="J231" s="1">
        <v>49486.9</v>
      </c>
      <c r="K231" s="1">
        <f t="shared" si="46"/>
        <v>8000</v>
      </c>
      <c r="L231" s="1">
        <v>69000</v>
      </c>
      <c r="N231" s="1">
        <v>57332.03</v>
      </c>
      <c r="O231" s="1">
        <v>69000</v>
      </c>
    </row>
    <row r="232" spans="1:17" x14ac:dyDescent="0.25">
      <c r="A232" s="20">
        <v>3133</v>
      </c>
      <c r="B232" s="38" t="s">
        <v>372</v>
      </c>
      <c r="C232" s="22"/>
      <c r="D232" s="22"/>
      <c r="E232" s="22"/>
      <c r="F232" s="22"/>
      <c r="G232" s="30"/>
      <c r="H232" s="22"/>
      <c r="I232" s="30">
        <v>600</v>
      </c>
      <c r="J232" s="1">
        <v>512.11</v>
      </c>
      <c r="K232" s="1">
        <f t="shared" si="46"/>
        <v>-600</v>
      </c>
      <c r="L232" s="1">
        <v>0</v>
      </c>
    </row>
    <row r="233" spans="1:17" x14ac:dyDescent="0.25">
      <c r="A233" s="23">
        <v>32</v>
      </c>
      <c r="B233" s="23" t="s">
        <v>8</v>
      </c>
      <c r="C233" s="23"/>
      <c r="D233" s="23"/>
      <c r="E233" s="23"/>
      <c r="F233" s="23"/>
      <c r="G233" s="30"/>
      <c r="H233" s="22"/>
      <c r="I233" s="29">
        <f>I234+I238+I250+I275</f>
        <v>423000</v>
      </c>
      <c r="J233" s="29">
        <f>J234+J238+J250+J275</f>
        <v>340578.86</v>
      </c>
      <c r="K233" s="10">
        <f t="shared" si="46"/>
        <v>1500</v>
      </c>
      <c r="L233" s="29">
        <f>L234+L238+L250+L275</f>
        <v>424500</v>
      </c>
      <c r="M233" s="29">
        <f t="shared" ref="M233:O233" si="60">M234+M238+M250+M275</f>
        <v>0</v>
      </c>
      <c r="N233" s="29">
        <f t="shared" si="60"/>
        <v>326190.68</v>
      </c>
      <c r="O233" s="29">
        <f t="shared" si="60"/>
        <v>439500</v>
      </c>
      <c r="P233" s="29">
        <v>440000</v>
      </c>
      <c r="Q233" s="29">
        <v>440000</v>
      </c>
    </row>
    <row r="234" spans="1:17" x14ac:dyDescent="0.25">
      <c r="A234" s="23">
        <v>321</v>
      </c>
      <c r="B234" s="23" t="s">
        <v>74</v>
      </c>
      <c r="C234" s="23"/>
      <c r="D234" s="23"/>
      <c r="E234" s="23"/>
      <c r="F234" s="23"/>
      <c r="G234" s="30"/>
      <c r="H234" s="22"/>
      <c r="I234" s="29">
        <f>SUM(I235:I237)</f>
        <v>46000</v>
      </c>
      <c r="J234" s="29">
        <f t="shared" ref="J234:O234" si="61">SUM(J235:J237)</f>
        <v>39355.9</v>
      </c>
      <c r="K234" s="10">
        <f t="shared" si="46"/>
        <v>3000</v>
      </c>
      <c r="L234" s="29">
        <f t="shared" si="61"/>
        <v>49000</v>
      </c>
      <c r="M234" s="29">
        <f t="shared" si="61"/>
        <v>0</v>
      </c>
      <c r="N234" s="29">
        <f t="shared" si="61"/>
        <v>32702.38</v>
      </c>
      <c r="O234" s="29">
        <f t="shared" si="61"/>
        <v>39000</v>
      </c>
      <c r="P234" s="29"/>
      <c r="Q234" s="29"/>
    </row>
    <row r="235" spans="1:17" x14ac:dyDescent="0.25">
      <c r="A235" s="22">
        <v>3211</v>
      </c>
      <c r="B235" s="22" t="s">
        <v>17</v>
      </c>
      <c r="C235" s="22"/>
      <c r="D235" s="22"/>
      <c r="E235" s="22"/>
      <c r="F235" s="22"/>
      <c r="G235" s="29"/>
      <c r="H235" s="23"/>
      <c r="I235" s="30">
        <v>15000</v>
      </c>
      <c r="J235" s="1">
        <v>10912.4</v>
      </c>
      <c r="K235" s="1">
        <f t="shared" si="46"/>
        <v>0</v>
      </c>
      <c r="L235" s="1">
        <v>15000</v>
      </c>
      <c r="N235" s="1">
        <v>7428.88</v>
      </c>
      <c r="O235" s="1">
        <v>5000</v>
      </c>
    </row>
    <row r="236" spans="1:17" x14ac:dyDescent="0.25">
      <c r="A236" s="22">
        <v>3212</v>
      </c>
      <c r="B236" s="22" t="s">
        <v>18</v>
      </c>
      <c r="C236" s="22"/>
      <c r="D236" s="22"/>
      <c r="E236" s="22"/>
      <c r="F236" s="22"/>
      <c r="G236" s="30"/>
      <c r="H236" s="22"/>
      <c r="I236" s="30">
        <v>25000</v>
      </c>
      <c r="J236" s="1">
        <v>21006</v>
      </c>
      <c r="K236" s="1">
        <f t="shared" si="46"/>
        <v>3000</v>
      </c>
      <c r="L236" s="1">
        <v>28000</v>
      </c>
      <c r="N236" s="1">
        <v>23773.5</v>
      </c>
      <c r="O236" s="1">
        <v>28000</v>
      </c>
    </row>
    <row r="237" spans="1:17" x14ac:dyDescent="0.25">
      <c r="A237" s="22">
        <v>3213</v>
      </c>
      <c r="B237" s="22" t="s">
        <v>19</v>
      </c>
      <c r="C237" s="22"/>
      <c r="D237" s="22"/>
      <c r="E237" s="22"/>
      <c r="F237" s="22"/>
      <c r="G237" s="30"/>
      <c r="H237" s="22"/>
      <c r="I237" s="30">
        <v>6000</v>
      </c>
      <c r="J237" s="1">
        <v>7437.5</v>
      </c>
      <c r="K237" s="1">
        <f t="shared" si="46"/>
        <v>0</v>
      </c>
      <c r="L237" s="1">
        <v>6000</v>
      </c>
      <c r="N237" s="1">
        <v>1500</v>
      </c>
      <c r="O237" s="1">
        <v>6000</v>
      </c>
    </row>
    <row r="238" spans="1:17" x14ac:dyDescent="0.25">
      <c r="A238" s="23">
        <v>322</v>
      </c>
      <c r="B238" s="23" t="s">
        <v>75</v>
      </c>
      <c r="C238" s="23"/>
      <c r="D238" s="23"/>
      <c r="E238" s="23"/>
      <c r="F238" s="23"/>
      <c r="G238" s="30"/>
      <c r="H238" s="22"/>
      <c r="I238" s="29">
        <f>SUM(I239:I248)</f>
        <v>167000</v>
      </c>
      <c r="J238" s="29">
        <f>SUM(J239:J248)</f>
        <v>114806</v>
      </c>
      <c r="K238" s="10">
        <f t="shared" si="46"/>
        <v>-10000</v>
      </c>
      <c r="L238" s="29">
        <f>SUM(L239:L248)</f>
        <v>157000</v>
      </c>
      <c r="M238" s="29">
        <f t="shared" ref="M238" si="62">SUM(M239:M248)</f>
        <v>0</v>
      </c>
      <c r="N238" s="29">
        <f>SUM(N239:N248)</f>
        <v>114310.92</v>
      </c>
      <c r="O238" s="29">
        <f>SUM(O239:O248)</f>
        <v>149000</v>
      </c>
      <c r="P238" s="29"/>
      <c r="Q238" s="29"/>
    </row>
    <row r="239" spans="1:17" x14ac:dyDescent="0.25">
      <c r="A239" s="22">
        <v>3221</v>
      </c>
      <c r="B239" s="22" t="s">
        <v>20</v>
      </c>
      <c r="C239" s="22"/>
      <c r="D239" s="22"/>
      <c r="E239" s="22"/>
      <c r="F239" s="22"/>
      <c r="G239" s="30"/>
      <c r="H239" s="22"/>
      <c r="I239" s="30">
        <v>6000</v>
      </c>
      <c r="J239" s="1">
        <v>4429.46</v>
      </c>
      <c r="K239" s="1">
        <f t="shared" si="46"/>
        <v>0</v>
      </c>
      <c r="L239" s="1">
        <v>6000</v>
      </c>
      <c r="N239" s="1">
        <v>3715.08</v>
      </c>
      <c r="O239" s="1">
        <v>6000</v>
      </c>
    </row>
    <row r="240" spans="1:17" x14ac:dyDescent="0.25">
      <c r="A240" s="22">
        <v>3221</v>
      </c>
      <c r="B240" s="22" t="s">
        <v>85</v>
      </c>
      <c r="C240" s="22"/>
      <c r="D240" s="22"/>
      <c r="E240" s="22"/>
      <c r="F240" s="22"/>
      <c r="G240" s="30"/>
      <c r="H240" s="22"/>
      <c r="I240" s="30">
        <v>5000</v>
      </c>
      <c r="J240" s="1">
        <v>4003.1</v>
      </c>
      <c r="K240" s="1">
        <f t="shared" si="46"/>
        <v>0</v>
      </c>
      <c r="L240" s="186">
        <v>5000</v>
      </c>
      <c r="N240" s="1">
        <v>3844.45</v>
      </c>
      <c r="O240" s="1">
        <v>5000</v>
      </c>
    </row>
    <row r="241" spans="1:17" x14ac:dyDescent="0.25">
      <c r="A241" s="22">
        <v>3221</v>
      </c>
      <c r="B241" s="22" t="s">
        <v>21</v>
      </c>
      <c r="C241" s="22"/>
      <c r="D241" s="22"/>
      <c r="E241" s="22"/>
      <c r="F241" s="22"/>
      <c r="G241" s="30"/>
      <c r="H241" s="22"/>
      <c r="I241" s="30">
        <v>3000</v>
      </c>
      <c r="J241" s="1">
        <v>350</v>
      </c>
      <c r="K241" s="1">
        <f t="shared" si="46"/>
        <v>0</v>
      </c>
      <c r="L241" s="1">
        <v>3000</v>
      </c>
      <c r="N241" s="1">
        <v>3048</v>
      </c>
      <c r="O241" s="1">
        <v>3000</v>
      </c>
    </row>
    <row r="242" spans="1:17" x14ac:dyDescent="0.25">
      <c r="A242" s="22">
        <v>3221</v>
      </c>
      <c r="B242" s="43" t="s">
        <v>341</v>
      </c>
      <c r="C242" s="22"/>
      <c r="D242" s="22"/>
      <c r="E242" s="22"/>
      <c r="F242" s="22"/>
      <c r="G242" s="208"/>
      <c r="H242" s="209"/>
      <c r="I242" s="208">
        <v>4000</v>
      </c>
      <c r="J242" s="210">
        <v>3513.97</v>
      </c>
      <c r="K242" s="210">
        <f t="shared" si="46"/>
        <v>2000</v>
      </c>
      <c r="L242" s="45">
        <v>6000</v>
      </c>
      <c r="M242" s="42"/>
      <c r="N242" s="45">
        <v>6004.16</v>
      </c>
      <c r="O242" s="45">
        <v>8000</v>
      </c>
    </row>
    <row r="243" spans="1:17" x14ac:dyDescent="0.25">
      <c r="A243" s="22">
        <v>3221</v>
      </c>
      <c r="B243" s="22" t="s">
        <v>99</v>
      </c>
      <c r="C243" s="22"/>
      <c r="D243" s="22"/>
      <c r="E243" s="22"/>
      <c r="F243" s="22"/>
      <c r="G243" s="30"/>
      <c r="H243" s="22"/>
      <c r="I243" s="30">
        <v>32000</v>
      </c>
      <c r="J243" s="1">
        <v>17418.509999999998</v>
      </c>
      <c r="K243" s="1">
        <f t="shared" si="46"/>
        <v>-2000</v>
      </c>
      <c r="L243" s="45">
        <v>30000</v>
      </c>
      <c r="M243" s="42"/>
      <c r="N243" s="45">
        <v>24733.119999999999</v>
      </c>
      <c r="O243" s="45">
        <v>30000</v>
      </c>
    </row>
    <row r="244" spans="1:17" x14ac:dyDescent="0.25">
      <c r="A244" s="22">
        <v>3221</v>
      </c>
      <c r="B244" s="22" t="s">
        <v>22</v>
      </c>
      <c r="C244" s="22"/>
      <c r="D244" s="22"/>
      <c r="E244" s="22"/>
      <c r="F244" s="22"/>
      <c r="G244" s="29"/>
      <c r="H244" s="23"/>
      <c r="I244" s="30">
        <v>2000</v>
      </c>
      <c r="J244" s="1">
        <v>124.97</v>
      </c>
      <c r="K244" s="1">
        <f t="shared" si="46"/>
        <v>0</v>
      </c>
      <c r="L244" s="1">
        <v>2000</v>
      </c>
      <c r="N244" s="1">
        <v>256.89</v>
      </c>
      <c r="O244" s="1">
        <v>2000</v>
      </c>
    </row>
    <row r="245" spans="1:17" x14ac:dyDescent="0.25">
      <c r="A245" s="22">
        <v>3223</v>
      </c>
      <c r="B245" s="22" t="s">
        <v>23</v>
      </c>
      <c r="C245" s="22"/>
      <c r="D245" s="22"/>
      <c r="E245" s="22"/>
      <c r="F245" s="22"/>
      <c r="G245" s="30"/>
      <c r="H245" s="22"/>
      <c r="I245" s="30">
        <v>40000</v>
      </c>
      <c r="J245" s="1">
        <v>31738.41</v>
      </c>
      <c r="K245" s="1">
        <f t="shared" si="46"/>
        <v>0</v>
      </c>
      <c r="L245" s="1">
        <v>40000</v>
      </c>
      <c r="N245" s="1">
        <v>36194.28</v>
      </c>
      <c r="O245" s="1">
        <v>40000</v>
      </c>
    </row>
    <row r="246" spans="1:17" x14ac:dyDescent="0.25">
      <c r="A246" s="22">
        <v>3223</v>
      </c>
      <c r="B246" s="22" t="s">
        <v>64</v>
      </c>
      <c r="C246" s="22"/>
      <c r="D246" s="22"/>
      <c r="E246" s="22"/>
      <c r="F246" s="22"/>
      <c r="G246" s="30"/>
      <c r="H246" s="22"/>
      <c r="I246" s="30">
        <v>70000</v>
      </c>
      <c r="J246" s="1">
        <v>49305.68</v>
      </c>
      <c r="K246" s="1">
        <f t="shared" si="46"/>
        <v>-10000</v>
      </c>
      <c r="L246" s="1">
        <v>60000</v>
      </c>
      <c r="N246" s="1">
        <v>34677</v>
      </c>
      <c r="O246" s="1">
        <v>50000</v>
      </c>
    </row>
    <row r="247" spans="1:17" x14ac:dyDescent="0.25">
      <c r="A247" s="22">
        <v>3225</v>
      </c>
      <c r="B247" s="22" t="s">
        <v>25</v>
      </c>
      <c r="C247" s="22"/>
      <c r="D247" s="22"/>
      <c r="E247" s="22"/>
      <c r="F247" s="22"/>
      <c r="G247" s="30"/>
      <c r="H247" s="22"/>
      <c r="I247" s="30">
        <v>3000</v>
      </c>
      <c r="J247" s="1">
        <v>2905.9</v>
      </c>
      <c r="K247" s="1">
        <f t="shared" si="46"/>
        <v>0</v>
      </c>
      <c r="L247" s="1">
        <v>3000</v>
      </c>
      <c r="N247" s="1">
        <v>1076.94</v>
      </c>
      <c r="O247" s="1">
        <v>3000</v>
      </c>
    </row>
    <row r="248" spans="1:17" x14ac:dyDescent="0.25">
      <c r="A248" s="20">
        <v>3227</v>
      </c>
      <c r="B248" s="38" t="s">
        <v>242</v>
      </c>
      <c r="C248" s="22"/>
      <c r="D248" s="22"/>
      <c r="E248" s="22"/>
      <c r="F248" s="22"/>
      <c r="G248" s="30"/>
      <c r="H248" s="22"/>
      <c r="I248" s="30">
        <v>2000</v>
      </c>
      <c r="J248" s="1">
        <v>1016</v>
      </c>
      <c r="K248" s="1">
        <f t="shared" si="46"/>
        <v>0</v>
      </c>
      <c r="L248" s="1">
        <v>2000</v>
      </c>
      <c r="N248" s="1">
        <v>761</v>
      </c>
      <c r="O248" s="1">
        <v>2000</v>
      </c>
    </row>
    <row r="249" spans="1:17" x14ac:dyDescent="0.25">
      <c r="A249" s="22"/>
      <c r="B249" s="22"/>
      <c r="C249" s="22"/>
      <c r="D249" s="22"/>
      <c r="E249" s="22"/>
      <c r="F249" s="22"/>
      <c r="G249" s="30"/>
      <c r="H249" s="22"/>
      <c r="I249" s="30"/>
      <c r="J249" s="1"/>
    </row>
    <row r="250" spans="1:17" x14ac:dyDescent="0.25">
      <c r="A250" s="23">
        <v>323</v>
      </c>
      <c r="B250" s="23" t="s">
        <v>77</v>
      </c>
      <c r="C250" s="23"/>
      <c r="D250" s="23"/>
      <c r="E250" s="23"/>
      <c r="F250" s="23"/>
      <c r="G250" s="30"/>
      <c r="H250" s="22"/>
      <c r="I250" s="29">
        <f>SUM(I251:I274)</f>
        <v>167000</v>
      </c>
      <c r="J250" s="29">
        <f>SUM(J251:J274)</f>
        <v>151730.09</v>
      </c>
      <c r="K250" s="10">
        <f t="shared" si="46"/>
        <v>-500</v>
      </c>
      <c r="L250" s="29">
        <f>SUM(L251:L274)</f>
        <v>166500</v>
      </c>
      <c r="M250" s="29">
        <f t="shared" ref="M250" si="63">SUM(M251:M274)</f>
        <v>0</v>
      </c>
      <c r="N250" s="29">
        <f>SUM(N251:N274)</f>
        <v>135641.79</v>
      </c>
      <c r="O250" s="29">
        <f>SUM(O251:O274)</f>
        <v>197500</v>
      </c>
      <c r="P250" s="29"/>
      <c r="Q250" s="29"/>
    </row>
    <row r="251" spans="1:17" x14ac:dyDescent="0.25">
      <c r="A251" s="22">
        <v>3231</v>
      </c>
      <c r="B251" s="31" t="s">
        <v>100</v>
      </c>
      <c r="C251" s="22"/>
      <c r="D251" s="22"/>
      <c r="E251" s="22"/>
      <c r="F251" s="22"/>
      <c r="G251" s="30"/>
      <c r="H251" s="22"/>
      <c r="I251" s="30">
        <v>15000</v>
      </c>
      <c r="J251" s="1">
        <v>9648.1</v>
      </c>
      <c r="K251" s="1">
        <f t="shared" si="46"/>
        <v>-2000</v>
      </c>
      <c r="L251" s="1">
        <v>13000</v>
      </c>
      <c r="N251" s="1">
        <v>9953.6299999999992</v>
      </c>
      <c r="O251" s="1">
        <v>13000</v>
      </c>
    </row>
    <row r="252" spans="1:17" x14ac:dyDescent="0.25">
      <c r="A252" s="22">
        <v>3231</v>
      </c>
      <c r="B252" s="22" t="s">
        <v>63</v>
      </c>
      <c r="C252" s="22"/>
      <c r="D252" s="22"/>
      <c r="E252" s="22"/>
      <c r="F252" s="22"/>
      <c r="G252" s="30"/>
      <c r="H252" s="22"/>
      <c r="I252" s="30">
        <v>7000</v>
      </c>
      <c r="J252" s="1">
        <v>8005.94</v>
      </c>
      <c r="K252" s="1">
        <f t="shared" si="46"/>
        <v>2000</v>
      </c>
      <c r="L252" s="1">
        <v>9000</v>
      </c>
      <c r="N252" s="1">
        <v>6360.01</v>
      </c>
      <c r="O252" s="1">
        <v>9000</v>
      </c>
    </row>
    <row r="253" spans="1:17" s="42" customFormat="1" x14ac:dyDescent="0.25">
      <c r="A253" s="43">
        <v>3232</v>
      </c>
      <c r="B253" s="43" t="s">
        <v>30</v>
      </c>
      <c r="C253" s="43"/>
      <c r="D253" s="43"/>
      <c r="E253" s="43"/>
      <c r="F253" s="43"/>
      <c r="G253" s="44"/>
      <c r="H253" s="43"/>
      <c r="I253" s="44">
        <v>5000</v>
      </c>
      <c r="J253" s="45">
        <v>1232.68</v>
      </c>
      <c r="K253" s="1">
        <f t="shared" si="46"/>
        <v>0</v>
      </c>
      <c r="L253" s="45">
        <v>5000</v>
      </c>
      <c r="N253" s="45">
        <v>4978</v>
      </c>
      <c r="O253" s="45">
        <v>5000</v>
      </c>
      <c r="P253" s="45"/>
      <c r="Q253" s="45"/>
    </row>
    <row r="254" spans="1:17" s="42" customFormat="1" ht="12" customHeight="1" x14ac:dyDescent="0.25">
      <c r="A254" s="43">
        <v>3232</v>
      </c>
      <c r="B254" s="43" t="s">
        <v>510</v>
      </c>
      <c r="C254" s="43"/>
      <c r="D254" s="43"/>
      <c r="E254" s="43"/>
      <c r="F254" s="43"/>
      <c r="G254" s="44"/>
      <c r="H254" s="43"/>
      <c r="I254" s="44"/>
      <c r="J254" s="45"/>
      <c r="K254" s="1">
        <f t="shared" si="46"/>
        <v>0</v>
      </c>
      <c r="L254" s="45">
        <v>0</v>
      </c>
      <c r="N254" s="45">
        <v>0</v>
      </c>
      <c r="O254" s="45">
        <v>6000</v>
      </c>
      <c r="P254" s="45"/>
      <c r="Q254" s="45"/>
    </row>
    <row r="255" spans="1:17" s="42" customFormat="1" x14ac:dyDescent="0.25">
      <c r="A255" s="43">
        <v>3232</v>
      </c>
      <c r="B255" s="43" t="s">
        <v>31</v>
      </c>
      <c r="C255" s="43"/>
      <c r="D255" s="43"/>
      <c r="E255" s="43"/>
      <c r="F255" s="43"/>
      <c r="G255" s="44"/>
      <c r="H255" s="43"/>
      <c r="I255" s="44">
        <v>2000</v>
      </c>
      <c r="J255" s="45"/>
      <c r="K255" s="1">
        <f t="shared" si="46"/>
        <v>0</v>
      </c>
      <c r="L255" s="45">
        <v>2000</v>
      </c>
      <c r="N255" s="45">
        <v>948.71</v>
      </c>
      <c r="O255" s="45">
        <v>2000</v>
      </c>
      <c r="P255" s="45"/>
      <c r="Q255" s="45"/>
    </row>
    <row r="256" spans="1:17" s="42" customFormat="1" x14ac:dyDescent="0.25">
      <c r="A256" s="22">
        <v>3233</v>
      </c>
      <c r="B256" s="43" t="s">
        <v>380</v>
      </c>
      <c r="C256" s="22"/>
      <c r="D256" s="22"/>
      <c r="E256" s="22"/>
      <c r="F256" s="22"/>
      <c r="G256" s="30"/>
      <c r="H256" s="22"/>
      <c r="I256" s="30">
        <v>25000</v>
      </c>
      <c r="J256" s="1">
        <v>23370</v>
      </c>
      <c r="K256" s="1">
        <f t="shared" si="46"/>
        <v>0</v>
      </c>
      <c r="L256" s="1">
        <v>25000</v>
      </c>
      <c r="N256" s="45">
        <v>24268.75</v>
      </c>
      <c r="O256" s="45">
        <v>30000</v>
      </c>
      <c r="P256" s="45"/>
      <c r="Q256" s="45"/>
    </row>
    <row r="257" spans="1:17" s="42" customFormat="1" x14ac:dyDescent="0.25">
      <c r="A257" s="31">
        <v>3233</v>
      </c>
      <c r="B257" s="31" t="s">
        <v>101</v>
      </c>
      <c r="C257" s="31"/>
      <c r="D257" s="31"/>
      <c r="E257" s="31"/>
      <c r="F257" s="31"/>
      <c r="G257" s="30"/>
      <c r="H257" s="22"/>
      <c r="I257" s="30">
        <v>8000</v>
      </c>
      <c r="J257" s="1">
        <v>4500</v>
      </c>
      <c r="K257" s="1">
        <f t="shared" si="46"/>
        <v>0</v>
      </c>
      <c r="L257" s="1">
        <v>8000</v>
      </c>
      <c r="N257" s="45">
        <v>9000</v>
      </c>
      <c r="O257" s="45">
        <v>8000</v>
      </c>
      <c r="P257" s="45"/>
      <c r="Q257" s="45"/>
    </row>
    <row r="258" spans="1:17" x14ac:dyDescent="0.25">
      <c r="A258" s="22">
        <v>3234</v>
      </c>
      <c r="B258" s="22" t="s">
        <v>24</v>
      </c>
      <c r="C258" s="22"/>
      <c r="D258" s="22"/>
      <c r="E258" s="22"/>
      <c r="F258" s="22"/>
      <c r="G258" s="30"/>
      <c r="H258" s="22"/>
      <c r="I258" s="30">
        <v>3000</v>
      </c>
      <c r="J258" s="1">
        <v>3272.67</v>
      </c>
      <c r="K258" s="1">
        <f t="shared" si="46"/>
        <v>1000</v>
      </c>
      <c r="L258" s="1">
        <v>4000</v>
      </c>
      <c r="N258" s="1">
        <v>3657.89</v>
      </c>
      <c r="O258" s="1">
        <v>4000</v>
      </c>
    </row>
    <row r="259" spans="1:17" hidden="1" x14ac:dyDescent="0.25">
      <c r="A259" s="22">
        <v>3237</v>
      </c>
      <c r="B259" s="22" t="s">
        <v>69</v>
      </c>
      <c r="C259" s="22"/>
      <c r="D259" s="22"/>
      <c r="E259" s="22"/>
      <c r="F259" s="22"/>
      <c r="G259" s="30"/>
      <c r="H259" s="22"/>
      <c r="I259" s="30"/>
      <c r="J259" s="1"/>
      <c r="K259" s="1">
        <f t="shared" si="46"/>
        <v>0</v>
      </c>
    </row>
    <row r="260" spans="1:17" x14ac:dyDescent="0.25">
      <c r="A260" s="20">
        <v>3235</v>
      </c>
      <c r="B260" s="38" t="s">
        <v>131</v>
      </c>
      <c r="C260" s="22"/>
      <c r="D260" s="22"/>
      <c r="E260" s="22"/>
      <c r="F260" s="22"/>
      <c r="G260" s="30"/>
      <c r="H260" s="22"/>
      <c r="I260" s="30">
        <v>4500</v>
      </c>
      <c r="J260" s="1">
        <v>3389.16</v>
      </c>
      <c r="K260" s="1">
        <f t="shared" si="46"/>
        <v>0</v>
      </c>
      <c r="L260" s="1">
        <v>4500</v>
      </c>
      <c r="N260" s="1">
        <v>3233.61</v>
      </c>
      <c r="O260" s="1">
        <v>4500</v>
      </c>
    </row>
    <row r="261" spans="1:17" x14ac:dyDescent="0.25">
      <c r="A261" s="20">
        <v>3235</v>
      </c>
      <c r="B261" s="38" t="s">
        <v>373</v>
      </c>
      <c r="C261" s="22"/>
      <c r="D261" s="22"/>
      <c r="E261" s="22"/>
      <c r="F261" s="22"/>
      <c r="G261" s="30"/>
      <c r="H261" s="22"/>
      <c r="I261" s="30">
        <v>14000</v>
      </c>
      <c r="J261" s="1">
        <v>25075</v>
      </c>
      <c r="K261" s="1">
        <f t="shared" ref="K261:K330" si="64">L261-I261</f>
        <v>-2000</v>
      </c>
      <c r="L261" s="1">
        <v>12000</v>
      </c>
      <c r="N261" s="1">
        <v>1851.58</v>
      </c>
      <c r="O261" s="1">
        <v>12000</v>
      </c>
    </row>
    <row r="262" spans="1:17" x14ac:dyDescent="0.25">
      <c r="A262" s="20">
        <v>3235</v>
      </c>
      <c r="B262" s="38" t="s">
        <v>246</v>
      </c>
      <c r="C262" s="22"/>
      <c r="D262" s="22"/>
      <c r="E262" s="22"/>
      <c r="F262" s="22"/>
      <c r="G262" s="30"/>
      <c r="H262" s="22"/>
      <c r="I262" s="30">
        <v>10000</v>
      </c>
      <c r="J262" s="1">
        <v>8237.5</v>
      </c>
      <c r="K262" s="1">
        <f t="shared" si="64"/>
        <v>-8000</v>
      </c>
      <c r="L262" s="1">
        <v>2000</v>
      </c>
      <c r="N262" s="1">
        <v>1647.5</v>
      </c>
      <c r="O262" s="1">
        <v>2000</v>
      </c>
      <c r="P262" s="45"/>
      <c r="Q262" s="45"/>
    </row>
    <row r="263" spans="1:17" x14ac:dyDescent="0.25">
      <c r="A263" s="22">
        <v>3237</v>
      </c>
      <c r="B263" s="22" t="s">
        <v>26</v>
      </c>
      <c r="C263" s="22"/>
      <c r="D263" s="22"/>
      <c r="E263" s="22"/>
      <c r="F263" s="22"/>
      <c r="G263" s="31"/>
      <c r="H263" s="31"/>
      <c r="I263" s="30">
        <v>8000</v>
      </c>
      <c r="J263" s="1">
        <v>5570.7</v>
      </c>
      <c r="K263" s="1">
        <f t="shared" si="64"/>
        <v>0</v>
      </c>
      <c r="L263" s="1">
        <v>8000</v>
      </c>
      <c r="N263" s="1">
        <v>3680.5</v>
      </c>
      <c r="O263" s="1">
        <v>8000</v>
      </c>
    </row>
    <row r="264" spans="1:17" x14ac:dyDescent="0.25">
      <c r="A264" s="20">
        <v>3237</v>
      </c>
      <c r="B264" s="20" t="s">
        <v>111</v>
      </c>
      <c r="C264" s="22"/>
      <c r="D264" s="22"/>
      <c r="E264" s="22"/>
      <c r="F264" s="22"/>
      <c r="G264" s="31"/>
      <c r="H264" s="31"/>
      <c r="I264" s="30">
        <v>6000</v>
      </c>
      <c r="J264" s="1"/>
      <c r="K264" s="1">
        <f t="shared" si="64"/>
        <v>0</v>
      </c>
      <c r="L264" s="1">
        <v>6000</v>
      </c>
      <c r="O264" s="1">
        <v>6000</v>
      </c>
    </row>
    <row r="265" spans="1:17" x14ac:dyDescent="0.25">
      <c r="A265" s="20">
        <v>3237</v>
      </c>
      <c r="B265" s="38" t="s">
        <v>374</v>
      </c>
      <c r="C265" s="22"/>
      <c r="D265" s="22"/>
      <c r="E265" s="22"/>
      <c r="F265" s="22"/>
      <c r="G265" s="31"/>
      <c r="H265" s="31"/>
      <c r="I265" s="30">
        <v>3500</v>
      </c>
      <c r="J265" s="1">
        <v>1325</v>
      </c>
      <c r="K265" s="1">
        <f t="shared" si="64"/>
        <v>11500</v>
      </c>
      <c r="L265" s="1">
        <v>15000</v>
      </c>
      <c r="N265" s="1">
        <v>3701</v>
      </c>
      <c r="O265" s="1">
        <v>25000</v>
      </c>
    </row>
    <row r="266" spans="1:17" x14ac:dyDescent="0.25">
      <c r="A266" s="20">
        <v>3237</v>
      </c>
      <c r="B266" s="38" t="s">
        <v>375</v>
      </c>
      <c r="C266" s="22"/>
      <c r="D266" s="22"/>
      <c r="E266" s="22"/>
      <c r="F266" s="22"/>
      <c r="G266" s="31"/>
      <c r="H266" s="31"/>
      <c r="I266" s="30">
        <v>2000</v>
      </c>
      <c r="J266" s="1">
        <v>2875</v>
      </c>
      <c r="K266" s="1">
        <f t="shared" si="64"/>
        <v>3000</v>
      </c>
      <c r="L266" s="1">
        <v>5000</v>
      </c>
      <c r="N266" s="1">
        <v>6250</v>
      </c>
      <c r="O266" s="1">
        <v>5000</v>
      </c>
    </row>
    <row r="267" spans="1:17" x14ac:dyDescent="0.25">
      <c r="A267" s="22">
        <v>3238</v>
      </c>
      <c r="B267" s="22" t="s">
        <v>86</v>
      </c>
      <c r="C267" s="22"/>
      <c r="D267" s="22"/>
      <c r="E267" s="22"/>
      <c r="F267" s="22"/>
      <c r="G267" s="30"/>
      <c r="H267" s="22"/>
      <c r="I267" s="30">
        <v>3000</v>
      </c>
      <c r="J267" s="1">
        <v>1507.14</v>
      </c>
      <c r="K267" s="1">
        <f t="shared" si="64"/>
        <v>1000</v>
      </c>
      <c r="L267" s="1">
        <v>4000</v>
      </c>
      <c r="N267" s="1">
        <v>2783.82</v>
      </c>
      <c r="O267" s="1">
        <v>4000</v>
      </c>
      <c r="P267" s="45"/>
      <c r="Q267" s="45"/>
    </row>
    <row r="268" spans="1:17" x14ac:dyDescent="0.25">
      <c r="A268" s="22">
        <v>3239</v>
      </c>
      <c r="B268" s="22" t="s">
        <v>66</v>
      </c>
      <c r="C268" s="22"/>
      <c r="D268" s="22"/>
      <c r="E268" s="22"/>
      <c r="F268" s="22"/>
      <c r="G268" s="29"/>
      <c r="H268" s="23"/>
      <c r="I268" s="30">
        <v>3000</v>
      </c>
      <c r="J268" s="1">
        <v>2358.75</v>
      </c>
      <c r="K268" s="1">
        <f t="shared" si="64"/>
        <v>0</v>
      </c>
      <c r="L268" s="1">
        <v>3000</v>
      </c>
      <c r="N268" s="1">
        <v>5475</v>
      </c>
      <c r="O268" s="1">
        <v>3000</v>
      </c>
    </row>
    <row r="269" spans="1:17" x14ac:dyDescent="0.25">
      <c r="A269" s="31">
        <v>3239</v>
      </c>
      <c r="B269" s="31" t="s">
        <v>102</v>
      </c>
      <c r="C269" s="31"/>
      <c r="D269" s="31"/>
      <c r="E269" s="31"/>
      <c r="F269" s="31"/>
      <c r="G269" s="30"/>
      <c r="H269" s="22"/>
      <c r="I269" s="30">
        <v>7000</v>
      </c>
      <c r="J269" s="1">
        <v>7000</v>
      </c>
      <c r="K269" s="1">
        <f t="shared" si="64"/>
        <v>0</v>
      </c>
      <c r="L269" s="1">
        <v>7000</v>
      </c>
      <c r="N269" s="1">
        <v>7000</v>
      </c>
      <c r="O269" s="1">
        <v>7000</v>
      </c>
    </row>
    <row r="270" spans="1:17" s="8" customFormat="1" x14ac:dyDescent="0.25">
      <c r="A270" s="22">
        <v>3239</v>
      </c>
      <c r="B270" s="31" t="s">
        <v>103</v>
      </c>
      <c r="C270" s="22"/>
      <c r="D270" s="22"/>
      <c r="E270" s="22"/>
      <c r="F270" s="22"/>
      <c r="G270" s="30"/>
      <c r="H270" s="22"/>
      <c r="I270" s="30">
        <v>1000</v>
      </c>
      <c r="J270" s="9">
        <v>800</v>
      </c>
      <c r="K270" s="1">
        <f t="shared" si="64"/>
        <v>0</v>
      </c>
      <c r="L270" s="9">
        <v>1000</v>
      </c>
      <c r="N270" s="9">
        <v>881.27</v>
      </c>
      <c r="O270" s="9">
        <v>1000</v>
      </c>
      <c r="P270" s="9"/>
      <c r="Q270" s="9"/>
    </row>
    <row r="271" spans="1:17" s="8" customFormat="1" x14ac:dyDescent="0.25">
      <c r="A271" s="20">
        <v>3239</v>
      </c>
      <c r="B271" s="41" t="s">
        <v>343</v>
      </c>
      <c r="C271" s="22"/>
      <c r="D271" s="22"/>
      <c r="E271" s="22"/>
      <c r="F271" s="22"/>
      <c r="G271" s="30"/>
      <c r="H271" s="22"/>
      <c r="I271" s="30">
        <v>1000</v>
      </c>
      <c r="J271" s="9">
        <v>32.979999999999997</v>
      </c>
      <c r="K271" s="1">
        <f t="shared" si="64"/>
        <v>0</v>
      </c>
      <c r="L271" s="9">
        <v>1000</v>
      </c>
      <c r="N271" s="9">
        <v>678.13</v>
      </c>
      <c r="O271" s="9">
        <v>2000</v>
      </c>
      <c r="P271" s="9"/>
      <c r="Q271" s="9"/>
    </row>
    <row r="272" spans="1:17" s="8" customFormat="1" x14ac:dyDescent="0.25">
      <c r="A272" s="20">
        <v>3239</v>
      </c>
      <c r="B272" s="41" t="s">
        <v>344</v>
      </c>
      <c r="C272" s="22"/>
      <c r="D272" s="22"/>
      <c r="E272" s="22"/>
      <c r="F272" s="22"/>
      <c r="G272" s="30"/>
      <c r="H272" s="22"/>
      <c r="I272" s="30">
        <v>2000</v>
      </c>
      <c r="J272" s="9"/>
      <c r="K272" s="1">
        <f t="shared" si="64"/>
        <v>0</v>
      </c>
      <c r="L272" s="9">
        <v>2000</v>
      </c>
      <c r="N272" s="9"/>
      <c r="O272" s="9">
        <v>2000</v>
      </c>
      <c r="P272" s="9"/>
      <c r="Q272" s="9"/>
    </row>
    <row r="273" spans="1:17" x14ac:dyDescent="0.25">
      <c r="A273" s="20">
        <v>3239</v>
      </c>
      <c r="B273" s="41" t="s">
        <v>159</v>
      </c>
      <c r="C273" s="22"/>
      <c r="D273" s="22"/>
      <c r="E273" s="22"/>
      <c r="F273" s="22"/>
      <c r="G273" s="30"/>
      <c r="H273" s="22"/>
      <c r="I273" s="30">
        <v>29000</v>
      </c>
      <c r="J273" s="1">
        <v>24900.720000000001</v>
      </c>
      <c r="K273" s="1">
        <f t="shared" si="64"/>
        <v>-3000</v>
      </c>
      <c r="L273" s="1">
        <v>26000</v>
      </c>
      <c r="N273" s="1">
        <v>26521.68</v>
      </c>
      <c r="O273" s="1">
        <v>35000</v>
      </c>
    </row>
    <row r="274" spans="1:17" x14ac:dyDescent="0.25">
      <c r="A274" s="20">
        <v>3239</v>
      </c>
      <c r="B274" s="41" t="s">
        <v>376</v>
      </c>
      <c r="C274" s="22"/>
      <c r="D274" s="22"/>
      <c r="E274" s="22"/>
      <c r="F274" s="22"/>
      <c r="G274" s="30"/>
      <c r="H274" s="22"/>
      <c r="I274" s="30">
        <v>8000</v>
      </c>
      <c r="J274" s="1">
        <v>18628.75</v>
      </c>
      <c r="K274" s="1">
        <f t="shared" si="64"/>
        <v>-4000</v>
      </c>
      <c r="L274" s="1">
        <v>4000</v>
      </c>
      <c r="N274" s="1">
        <v>12770.71</v>
      </c>
      <c r="O274" s="1">
        <v>4000</v>
      </c>
    </row>
    <row r="275" spans="1:17" x14ac:dyDescent="0.25">
      <c r="A275" s="23">
        <v>329</v>
      </c>
      <c r="B275" s="23" t="s">
        <v>143</v>
      </c>
      <c r="C275" s="23"/>
      <c r="D275" s="23"/>
      <c r="E275" s="23"/>
      <c r="F275" s="23"/>
      <c r="G275" s="30"/>
      <c r="H275" s="22"/>
      <c r="I275" s="29">
        <f>SUM(I276:I278)</f>
        <v>43000</v>
      </c>
      <c r="J275" s="29">
        <f t="shared" ref="J275:O275" si="65">SUM(J276:J278)</f>
        <v>34686.870000000003</v>
      </c>
      <c r="K275" s="10">
        <f t="shared" si="64"/>
        <v>9000</v>
      </c>
      <c r="L275" s="29">
        <f t="shared" si="65"/>
        <v>52000</v>
      </c>
      <c r="M275" s="29">
        <f t="shared" si="65"/>
        <v>0</v>
      </c>
      <c r="N275" s="29">
        <f t="shared" si="65"/>
        <v>43535.590000000004</v>
      </c>
      <c r="O275" s="29">
        <f t="shared" si="65"/>
        <v>54000</v>
      </c>
      <c r="P275" s="29"/>
      <c r="Q275" s="29"/>
    </row>
    <row r="276" spans="1:17" s="42" customFormat="1" x14ac:dyDescent="0.25">
      <c r="A276" s="43">
        <v>3292</v>
      </c>
      <c r="B276" s="43" t="s">
        <v>32</v>
      </c>
      <c r="C276" s="43"/>
      <c r="D276" s="43"/>
      <c r="E276" s="43"/>
      <c r="F276" s="43"/>
      <c r="G276" s="44"/>
      <c r="H276" s="43"/>
      <c r="I276" s="44">
        <v>8000</v>
      </c>
      <c r="J276" s="45">
        <v>5942.02</v>
      </c>
      <c r="K276" s="1">
        <f t="shared" si="64"/>
        <v>0</v>
      </c>
      <c r="L276" s="45">
        <v>8000</v>
      </c>
      <c r="N276" s="45">
        <v>5942.02</v>
      </c>
      <c r="O276" s="45">
        <v>10000</v>
      </c>
      <c r="P276" s="45"/>
      <c r="Q276" s="45"/>
    </row>
    <row r="277" spans="1:17" x14ac:dyDescent="0.25">
      <c r="A277" s="22">
        <v>3293</v>
      </c>
      <c r="B277" s="22" t="s">
        <v>27</v>
      </c>
      <c r="C277" s="22"/>
      <c r="D277" s="22"/>
      <c r="E277" s="22"/>
      <c r="F277" s="22"/>
      <c r="G277" s="29"/>
      <c r="H277" s="23"/>
      <c r="I277" s="30">
        <v>2000</v>
      </c>
      <c r="J277" s="1">
        <v>1219.8499999999999</v>
      </c>
      <c r="K277" s="1">
        <f t="shared" si="64"/>
        <v>0</v>
      </c>
      <c r="L277" s="1">
        <v>2000</v>
      </c>
      <c r="N277" s="1">
        <v>1220.31</v>
      </c>
      <c r="O277" s="1">
        <v>2000</v>
      </c>
    </row>
    <row r="278" spans="1:17" x14ac:dyDescent="0.25">
      <c r="A278" s="22">
        <v>3294</v>
      </c>
      <c r="B278" s="43" t="s">
        <v>167</v>
      </c>
      <c r="C278" s="22"/>
      <c r="D278" s="22"/>
      <c r="E278" s="22"/>
      <c r="F278" s="22"/>
      <c r="G278" s="30"/>
      <c r="H278" s="22"/>
      <c r="I278" s="30">
        <v>33000</v>
      </c>
      <c r="J278" s="1">
        <v>27525</v>
      </c>
      <c r="K278" s="1">
        <f t="shared" si="64"/>
        <v>9000</v>
      </c>
      <c r="L278" s="1">
        <v>42000</v>
      </c>
      <c r="N278" s="1">
        <v>36373.26</v>
      </c>
      <c r="O278" s="1">
        <v>42000</v>
      </c>
    </row>
    <row r="279" spans="1:17" x14ac:dyDescent="0.25">
      <c r="A279" s="22"/>
      <c r="B279" s="43"/>
      <c r="C279" s="22"/>
      <c r="D279" s="22"/>
      <c r="E279" s="22"/>
      <c r="F279" s="22"/>
      <c r="G279" s="30"/>
      <c r="H279" s="22"/>
      <c r="I279" s="30"/>
      <c r="J279" s="1"/>
    </row>
    <row r="280" spans="1:17" ht="13.8" x14ac:dyDescent="0.25">
      <c r="A280" s="108" t="s">
        <v>253</v>
      </c>
      <c r="B280" s="108"/>
      <c r="C280" s="108"/>
      <c r="D280" s="108"/>
      <c r="E280" s="108"/>
      <c r="F280" s="108"/>
      <c r="G280" s="129"/>
      <c r="H280" s="130"/>
      <c r="I280" s="129">
        <f>I282+I287</f>
        <v>26000</v>
      </c>
      <c r="J280" s="129">
        <f t="shared" ref="J280:O280" si="66">J282+J287</f>
        <v>18180.629999999997</v>
      </c>
      <c r="K280" s="129">
        <f t="shared" si="64"/>
        <v>-1000</v>
      </c>
      <c r="L280" s="129">
        <f t="shared" si="66"/>
        <v>25000</v>
      </c>
      <c r="M280" s="129">
        <f t="shared" si="66"/>
        <v>0</v>
      </c>
      <c r="N280" s="129">
        <f t="shared" si="66"/>
        <v>15175.15</v>
      </c>
      <c r="O280" s="129">
        <f t="shared" si="66"/>
        <v>24000</v>
      </c>
      <c r="P280" s="129"/>
      <c r="Q280" s="129"/>
    </row>
    <row r="281" spans="1:17" ht="13.8" x14ac:dyDescent="0.25">
      <c r="A281" s="27"/>
      <c r="B281" s="27"/>
      <c r="C281" s="27"/>
      <c r="D281" s="27"/>
      <c r="E281" s="27"/>
      <c r="F281" s="27"/>
      <c r="G281" s="29"/>
      <c r="H281" s="23"/>
      <c r="I281" s="29"/>
      <c r="J281" s="1"/>
    </row>
    <row r="282" spans="1:17" x14ac:dyDescent="0.25">
      <c r="A282" s="23">
        <v>3</v>
      </c>
      <c r="B282" s="23" t="s">
        <v>3</v>
      </c>
      <c r="C282" s="23"/>
      <c r="D282" s="23"/>
      <c r="E282" s="23"/>
      <c r="F282" s="23"/>
      <c r="G282" s="29"/>
      <c r="H282" s="23"/>
      <c r="I282" s="29">
        <f t="shared" ref="I282:O284" si="67">I283</f>
        <v>8000</v>
      </c>
      <c r="J282" s="29">
        <f t="shared" si="67"/>
        <v>7447.5</v>
      </c>
      <c r="K282" s="10">
        <f t="shared" si="64"/>
        <v>-1000</v>
      </c>
      <c r="L282" s="29">
        <f t="shared" si="67"/>
        <v>7000</v>
      </c>
      <c r="M282" s="29">
        <f t="shared" si="67"/>
        <v>0</v>
      </c>
      <c r="N282" s="29">
        <f t="shared" si="67"/>
        <v>1567.5</v>
      </c>
      <c r="O282" s="29">
        <f t="shared" si="67"/>
        <v>5000</v>
      </c>
      <c r="P282" s="29"/>
      <c r="Q282" s="29"/>
    </row>
    <row r="283" spans="1:17" x14ac:dyDescent="0.25">
      <c r="A283" s="23">
        <v>32</v>
      </c>
      <c r="B283" s="23" t="s">
        <v>8</v>
      </c>
      <c r="C283" s="23"/>
      <c r="D283" s="23"/>
      <c r="E283" s="23"/>
      <c r="F283" s="23"/>
      <c r="G283" s="30"/>
      <c r="H283" s="22"/>
      <c r="I283" s="29">
        <f t="shared" si="67"/>
        <v>8000</v>
      </c>
      <c r="J283" s="29">
        <f t="shared" si="67"/>
        <v>7447.5</v>
      </c>
      <c r="K283" s="10">
        <f t="shared" si="64"/>
        <v>-1000</v>
      </c>
      <c r="L283" s="29">
        <f t="shared" si="67"/>
        <v>7000</v>
      </c>
      <c r="M283" s="29">
        <f t="shared" si="67"/>
        <v>0</v>
      </c>
      <c r="N283" s="29">
        <f t="shared" si="67"/>
        <v>1567.5</v>
      </c>
      <c r="O283" s="29">
        <f t="shared" si="67"/>
        <v>5000</v>
      </c>
      <c r="P283" s="29">
        <v>5000</v>
      </c>
      <c r="Q283" s="29">
        <v>5000</v>
      </c>
    </row>
    <row r="284" spans="1:17" x14ac:dyDescent="0.25">
      <c r="A284" s="23">
        <v>329</v>
      </c>
      <c r="B284" s="23" t="s">
        <v>143</v>
      </c>
      <c r="C284" s="23"/>
      <c r="D284" s="23"/>
      <c r="E284" s="23"/>
      <c r="F284" s="23"/>
      <c r="G284" s="30"/>
      <c r="H284" s="22"/>
      <c r="I284" s="29">
        <f t="shared" si="67"/>
        <v>8000</v>
      </c>
      <c r="J284" s="29">
        <f t="shared" si="67"/>
        <v>7447.5</v>
      </c>
      <c r="K284" s="10">
        <f t="shared" si="64"/>
        <v>-1000</v>
      </c>
      <c r="L284" s="29">
        <f t="shared" si="67"/>
        <v>7000</v>
      </c>
      <c r="M284" s="29">
        <f t="shared" si="67"/>
        <v>0</v>
      </c>
      <c r="N284" s="29">
        <f t="shared" si="67"/>
        <v>1567.5</v>
      </c>
      <c r="O284" s="29">
        <f t="shared" si="67"/>
        <v>5000</v>
      </c>
      <c r="P284" s="29"/>
      <c r="Q284" s="29"/>
    </row>
    <row r="285" spans="1:17" x14ac:dyDescent="0.25">
      <c r="A285" s="22">
        <v>3295</v>
      </c>
      <c r="B285" s="22" t="s">
        <v>89</v>
      </c>
      <c r="C285" s="22"/>
      <c r="D285" s="22"/>
      <c r="E285" s="22"/>
      <c r="F285" s="22"/>
      <c r="G285" s="29"/>
      <c r="H285" s="23"/>
      <c r="I285" s="30">
        <v>8000</v>
      </c>
      <c r="J285" s="1">
        <v>7447.5</v>
      </c>
      <c r="K285" s="1">
        <f t="shared" si="64"/>
        <v>-1000</v>
      </c>
      <c r="L285" s="1">
        <v>7000</v>
      </c>
      <c r="N285" s="45">
        <v>1567.5</v>
      </c>
      <c r="O285" s="45">
        <v>5000</v>
      </c>
      <c r="P285" s="45"/>
      <c r="Q285" s="45"/>
    </row>
    <row r="286" spans="1:17" x14ac:dyDescent="0.25">
      <c r="A286" s="22"/>
      <c r="B286" s="22"/>
      <c r="C286" s="22"/>
      <c r="D286" s="22"/>
      <c r="E286" s="22"/>
      <c r="F286" s="22"/>
      <c r="G286" s="29"/>
      <c r="H286" s="23"/>
      <c r="I286" s="30"/>
      <c r="J286" s="1"/>
      <c r="N286" s="10"/>
      <c r="O286" s="10"/>
      <c r="P286" s="10"/>
      <c r="Q286" s="10"/>
    </row>
    <row r="287" spans="1:17" x14ac:dyDescent="0.25">
      <c r="A287" s="23">
        <v>34</v>
      </c>
      <c r="B287" s="23" t="s">
        <v>28</v>
      </c>
      <c r="C287" s="23"/>
      <c r="D287" s="23"/>
      <c r="E287" s="23"/>
      <c r="F287" s="23"/>
      <c r="G287" s="30"/>
      <c r="H287" s="22"/>
      <c r="I287" s="29">
        <f t="shared" ref="I287:O287" si="68">I288</f>
        <v>18000</v>
      </c>
      <c r="J287" s="29">
        <f t="shared" si="68"/>
        <v>10733.13</v>
      </c>
      <c r="K287" s="10">
        <f t="shared" si="64"/>
        <v>0</v>
      </c>
      <c r="L287" s="29">
        <f t="shared" si="68"/>
        <v>18000</v>
      </c>
      <c r="M287" s="29">
        <f t="shared" si="68"/>
        <v>0</v>
      </c>
      <c r="N287" s="29">
        <f t="shared" si="68"/>
        <v>13607.65</v>
      </c>
      <c r="O287" s="29">
        <f t="shared" si="68"/>
        <v>19000</v>
      </c>
      <c r="P287" s="29">
        <v>19000</v>
      </c>
      <c r="Q287" s="29">
        <v>19000</v>
      </c>
    </row>
    <row r="288" spans="1:17" x14ac:dyDescent="0.25">
      <c r="A288" s="23">
        <v>343</v>
      </c>
      <c r="B288" s="23" t="s">
        <v>78</v>
      </c>
      <c r="C288" s="23"/>
      <c r="D288" s="23"/>
      <c r="E288" s="23"/>
      <c r="F288" s="23"/>
      <c r="G288" s="22"/>
      <c r="H288" s="22"/>
      <c r="I288" s="29">
        <f t="shared" ref="I288:O288" si="69">SUM(I289:I291)</f>
        <v>18000</v>
      </c>
      <c r="J288" s="29">
        <f t="shared" si="69"/>
        <v>10733.13</v>
      </c>
      <c r="K288" s="10">
        <f t="shared" si="64"/>
        <v>0</v>
      </c>
      <c r="L288" s="29">
        <f t="shared" si="69"/>
        <v>18000</v>
      </c>
      <c r="M288" s="29">
        <f t="shared" si="69"/>
        <v>0</v>
      </c>
      <c r="N288" s="29">
        <f t="shared" si="69"/>
        <v>13607.65</v>
      </c>
      <c r="O288" s="29">
        <f t="shared" si="69"/>
        <v>19000</v>
      </c>
      <c r="P288" s="29"/>
      <c r="Q288" s="29"/>
    </row>
    <row r="289" spans="1:17" x14ac:dyDescent="0.25">
      <c r="A289" s="22">
        <v>3431</v>
      </c>
      <c r="B289" s="22" t="s">
        <v>29</v>
      </c>
      <c r="C289" s="22"/>
      <c r="D289" s="22"/>
      <c r="E289" s="22"/>
      <c r="F289" s="22"/>
      <c r="G289" s="30"/>
      <c r="H289" s="22"/>
      <c r="I289" s="30">
        <v>18000</v>
      </c>
      <c r="J289" s="1">
        <v>9943.2999999999993</v>
      </c>
      <c r="K289" s="1">
        <f t="shared" si="64"/>
        <v>-4000</v>
      </c>
      <c r="L289" s="1">
        <v>14000</v>
      </c>
      <c r="N289" s="45">
        <v>13327.65</v>
      </c>
      <c r="O289" s="45">
        <v>15000</v>
      </c>
      <c r="P289" s="45"/>
      <c r="Q289" s="45"/>
    </row>
    <row r="290" spans="1:17" x14ac:dyDescent="0.25">
      <c r="A290" s="22">
        <v>3433</v>
      </c>
      <c r="B290" s="22" t="s">
        <v>104</v>
      </c>
      <c r="C290" s="22"/>
      <c r="D290" s="22"/>
      <c r="E290" s="22"/>
      <c r="F290" s="22"/>
      <c r="G290" s="30"/>
      <c r="H290" s="22"/>
      <c r="I290" s="30"/>
      <c r="J290" s="1">
        <v>89.83</v>
      </c>
      <c r="L290" s="1">
        <v>0</v>
      </c>
    </row>
    <row r="291" spans="1:17" x14ac:dyDescent="0.25">
      <c r="A291" s="22">
        <v>3434</v>
      </c>
      <c r="B291" s="22" t="s">
        <v>60</v>
      </c>
      <c r="C291" s="22"/>
      <c r="D291" s="22"/>
      <c r="E291" s="22"/>
      <c r="F291" s="22"/>
      <c r="G291" s="29"/>
      <c r="H291" s="23"/>
      <c r="I291" s="30"/>
      <c r="J291" s="1">
        <v>700</v>
      </c>
      <c r="K291" s="1">
        <f t="shared" si="64"/>
        <v>4000</v>
      </c>
      <c r="L291" s="1">
        <v>4000</v>
      </c>
      <c r="N291" s="1">
        <v>280</v>
      </c>
      <c r="O291" s="1">
        <v>4000</v>
      </c>
    </row>
    <row r="292" spans="1:17" ht="13.8" x14ac:dyDescent="0.25">
      <c r="A292" s="125" t="s">
        <v>427</v>
      </c>
      <c r="B292" s="126"/>
      <c r="C292" s="126"/>
      <c r="D292" s="126"/>
      <c r="E292" s="126"/>
      <c r="F292" s="126"/>
      <c r="G292" s="126"/>
      <c r="H292" s="126"/>
      <c r="I292" s="127"/>
      <c r="J292" s="151"/>
      <c r="K292" s="151"/>
      <c r="L292" s="151"/>
      <c r="M292" s="151"/>
      <c r="N292" s="151"/>
      <c r="O292" s="151"/>
      <c r="P292" s="151"/>
      <c r="Q292" s="151"/>
    </row>
    <row r="293" spans="1:17" ht="13.8" x14ac:dyDescent="0.25">
      <c r="A293" s="110" t="s">
        <v>345</v>
      </c>
      <c r="B293" s="111"/>
      <c r="C293" s="111"/>
      <c r="D293" s="111"/>
      <c r="E293" s="111"/>
      <c r="F293" s="111"/>
      <c r="G293" s="111"/>
      <c r="H293" s="111"/>
      <c r="I293" s="112">
        <f>I295</f>
        <v>50000</v>
      </c>
      <c r="J293" s="112">
        <f t="shared" ref="J293:O293" si="70">J295</f>
        <v>20500</v>
      </c>
      <c r="K293" s="112">
        <f t="shared" si="64"/>
        <v>150000</v>
      </c>
      <c r="L293" s="114">
        <f t="shared" si="70"/>
        <v>200000</v>
      </c>
      <c r="M293" s="114">
        <f t="shared" si="70"/>
        <v>0</v>
      </c>
      <c r="N293" s="114">
        <f t="shared" si="70"/>
        <v>61000</v>
      </c>
      <c r="O293" s="114">
        <f t="shared" si="70"/>
        <v>200000</v>
      </c>
      <c r="P293" s="112"/>
      <c r="Q293" s="112"/>
    </row>
    <row r="294" spans="1:17" x14ac:dyDescent="0.25">
      <c r="A294" s="22"/>
      <c r="B294" s="22"/>
      <c r="C294" s="22"/>
      <c r="D294" s="22"/>
      <c r="E294" s="22"/>
      <c r="F294" s="22"/>
      <c r="G294" s="29"/>
      <c r="H294" s="23"/>
      <c r="I294" s="30"/>
      <c r="J294" s="1"/>
    </row>
    <row r="295" spans="1:17" x14ac:dyDescent="0.25">
      <c r="A295" s="23">
        <v>4</v>
      </c>
      <c r="B295" s="23" t="s">
        <v>315</v>
      </c>
      <c r="C295" s="23"/>
      <c r="D295" s="23"/>
      <c r="E295" s="23"/>
      <c r="F295" s="23"/>
      <c r="G295" s="29"/>
      <c r="H295" s="23"/>
      <c r="I295" s="29">
        <f t="shared" ref="I295:O297" si="71">I296</f>
        <v>50000</v>
      </c>
      <c r="J295" s="29">
        <f t="shared" si="71"/>
        <v>20500</v>
      </c>
      <c r="K295" s="1">
        <f t="shared" si="64"/>
        <v>150000</v>
      </c>
      <c r="L295" s="29">
        <f t="shared" si="71"/>
        <v>200000</v>
      </c>
      <c r="M295" s="29">
        <f t="shared" si="71"/>
        <v>0</v>
      </c>
      <c r="N295" s="29">
        <f t="shared" si="71"/>
        <v>61000</v>
      </c>
      <c r="O295" s="29">
        <f t="shared" si="71"/>
        <v>200000</v>
      </c>
      <c r="P295" s="29"/>
      <c r="Q295" s="29"/>
    </row>
    <row r="296" spans="1:17" x14ac:dyDescent="0.25">
      <c r="A296" s="23">
        <v>42</v>
      </c>
      <c r="B296" s="23" t="s">
        <v>346</v>
      </c>
      <c r="C296" s="23"/>
      <c r="D296" s="23"/>
      <c r="E296" s="23"/>
      <c r="F296" s="23"/>
      <c r="G296" s="30"/>
      <c r="H296" s="22"/>
      <c r="I296" s="29">
        <f t="shared" si="71"/>
        <v>50000</v>
      </c>
      <c r="J296" s="29">
        <f t="shared" si="71"/>
        <v>20500</v>
      </c>
      <c r="K296" s="1">
        <f t="shared" si="64"/>
        <v>150000</v>
      </c>
      <c r="L296" s="29">
        <f t="shared" si="71"/>
        <v>200000</v>
      </c>
      <c r="M296" s="29">
        <f t="shared" si="71"/>
        <v>0</v>
      </c>
      <c r="N296" s="29">
        <f t="shared" si="71"/>
        <v>61000</v>
      </c>
      <c r="O296" s="29">
        <f t="shared" si="71"/>
        <v>200000</v>
      </c>
      <c r="P296" s="29">
        <v>150000</v>
      </c>
      <c r="Q296" s="29">
        <v>150000</v>
      </c>
    </row>
    <row r="297" spans="1:17" x14ac:dyDescent="0.25">
      <c r="A297" s="23">
        <v>426</v>
      </c>
      <c r="B297" s="23" t="s">
        <v>347</v>
      </c>
      <c r="C297" s="23"/>
      <c r="D297" s="23"/>
      <c r="E297" s="23"/>
      <c r="F297" s="23"/>
      <c r="G297" s="30"/>
      <c r="H297" s="22"/>
      <c r="I297" s="29">
        <f t="shared" si="71"/>
        <v>50000</v>
      </c>
      <c r="J297" s="29">
        <f t="shared" si="71"/>
        <v>20500</v>
      </c>
      <c r="K297" s="1">
        <f t="shared" si="64"/>
        <v>150000</v>
      </c>
      <c r="L297" s="29">
        <f t="shared" si="71"/>
        <v>200000</v>
      </c>
      <c r="M297" s="29">
        <f t="shared" si="71"/>
        <v>0</v>
      </c>
      <c r="N297" s="29">
        <f t="shared" si="71"/>
        <v>61000</v>
      </c>
      <c r="O297" s="29">
        <f t="shared" si="71"/>
        <v>200000</v>
      </c>
      <c r="P297" s="29"/>
      <c r="Q297" s="29"/>
    </row>
    <row r="298" spans="1:17" x14ac:dyDescent="0.25">
      <c r="A298" s="22">
        <v>4263</v>
      </c>
      <c r="B298" s="43" t="s">
        <v>381</v>
      </c>
      <c r="C298" s="22"/>
      <c r="D298" s="22"/>
      <c r="E298" s="22"/>
      <c r="F298" s="22"/>
      <c r="G298" s="29"/>
      <c r="H298" s="23"/>
      <c r="I298" s="30">
        <v>50000</v>
      </c>
      <c r="J298" s="1">
        <v>20500</v>
      </c>
      <c r="K298" s="1">
        <f t="shared" si="64"/>
        <v>150000</v>
      </c>
      <c r="L298" s="1">
        <v>200000</v>
      </c>
      <c r="N298" s="45">
        <v>61000</v>
      </c>
      <c r="O298" s="45">
        <v>200000</v>
      </c>
    </row>
    <row r="299" spans="1:17" x14ac:dyDescent="0.25">
      <c r="A299" s="22"/>
      <c r="B299" s="43"/>
      <c r="C299" s="22"/>
      <c r="D299" s="22"/>
      <c r="E299" s="22"/>
      <c r="F299" s="22"/>
      <c r="G299" s="29"/>
      <c r="H299" s="23"/>
      <c r="I299" s="30"/>
      <c r="J299" s="1"/>
      <c r="N299" s="45"/>
      <c r="O299" s="45"/>
    </row>
    <row r="300" spans="1:17" s="2" customFormat="1" ht="13.8" x14ac:dyDescent="0.25">
      <c r="A300" s="108" t="s">
        <v>394</v>
      </c>
      <c r="B300" s="108"/>
      <c r="C300" s="108"/>
      <c r="D300" s="108"/>
      <c r="E300" s="108"/>
      <c r="F300" s="108"/>
      <c r="G300" s="124"/>
      <c r="H300" s="108"/>
      <c r="I300" s="124"/>
      <c r="J300" s="173">
        <f>J302</f>
        <v>5363.66</v>
      </c>
      <c r="K300" s="173"/>
      <c r="L300" s="173">
        <f>L302</f>
        <v>40000</v>
      </c>
      <c r="M300" s="173">
        <f t="shared" ref="M300:O300" si="72">M302</f>
        <v>0</v>
      </c>
      <c r="N300" s="173">
        <f t="shared" si="72"/>
        <v>34149.9</v>
      </c>
      <c r="O300" s="173">
        <f t="shared" si="72"/>
        <v>15000</v>
      </c>
      <c r="P300" s="173"/>
      <c r="Q300" s="173"/>
    </row>
    <row r="301" spans="1:17" s="2" customFormat="1" x14ac:dyDescent="0.25">
      <c r="A301" s="23"/>
      <c r="B301" s="19"/>
      <c r="C301" s="23"/>
      <c r="D301" s="23"/>
      <c r="E301" s="23"/>
      <c r="F301" s="23"/>
      <c r="G301" s="29"/>
      <c r="H301" s="23"/>
      <c r="I301" s="29"/>
      <c r="J301" s="10"/>
      <c r="K301" s="10"/>
      <c r="L301" s="10"/>
      <c r="N301" s="10"/>
      <c r="O301" s="10"/>
      <c r="P301" s="10"/>
      <c r="Q301" s="10"/>
    </row>
    <row r="302" spans="1:17" s="2" customFormat="1" x14ac:dyDescent="0.25">
      <c r="A302" s="23">
        <v>4</v>
      </c>
      <c r="B302" s="23" t="s">
        <v>315</v>
      </c>
      <c r="C302" s="23"/>
      <c r="D302" s="23"/>
      <c r="E302" s="23"/>
      <c r="F302" s="23"/>
      <c r="G302" s="29"/>
      <c r="H302" s="23"/>
      <c r="I302" s="29"/>
      <c r="J302" s="10">
        <f>J303</f>
        <v>5363.66</v>
      </c>
      <c r="K302" s="10"/>
      <c r="L302" s="10">
        <f>L303</f>
        <v>40000</v>
      </c>
      <c r="M302" s="10">
        <f t="shared" ref="M302:O302" si="73">M303</f>
        <v>0</v>
      </c>
      <c r="N302" s="10">
        <f t="shared" si="73"/>
        <v>34149.9</v>
      </c>
      <c r="O302" s="10">
        <f t="shared" si="73"/>
        <v>15000</v>
      </c>
      <c r="P302" s="10"/>
      <c r="Q302" s="10"/>
    </row>
    <row r="303" spans="1:17" s="2" customFormat="1" x14ac:dyDescent="0.25">
      <c r="A303" s="23">
        <v>42</v>
      </c>
      <c r="B303" s="23" t="s">
        <v>346</v>
      </c>
      <c r="C303" s="23"/>
      <c r="D303" s="23"/>
      <c r="E303" s="23"/>
      <c r="F303" s="23"/>
      <c r="G303" s="29"/>
      <c r="H303" s="23"/>
      <c r="I303" s="29"/>
      <c r="J303" s="10">
        <f>J307</f>
        <v>5363.66</v>
      </c>
      <c r="K303" s="10"/>
      <c r="L303" s="10">
        <f>L304+L307</f>
        <v>40000</v>
      </c>
      <c r="M303" s="10">
        <f t="shared" ref="M303:O303" si="74">M304+M307</f>
        <v>0</v>
      </c>
      <c r="N303" s="10">
        <f t="shared" si="74"/>
        <v>34149.9</v>
      </c>
      <c r="O303" s="10">
        <f t="shared" si="74"/>
        <v>15000</v>
      </c>
      <c r="P303" s="10">
        <v>10000</v>
      </c>
      <c r="Q303" s="10">
        <v>10000</v>
      </c>
    </row>
    <row r="304" spans="1:17" s="2" customFormat="1" x14ac:dyDescent="0.25">
      <c r="A304" s="23">
        <v>422</v>
      </c>
      <c r="B304" s="23" t="s">
        <v>82</v>
      </c>
      <c r="C304" s="23"/>
      <c r="D304" s="23"/>
      <c r="E304" s="23"/>
      <c r="F304" s="23"/>
      <c r="G304" s="29"/>
      <c r="H304" s="23"/>
      <c r="I304" s="29"/>
      <c r="J304" s="10"/>
      <c r="K304" s="10"/>
      <c r="L304" s="10">
        <f>L305</f>
        <v>30000</v>
      </c>
      <c r="M304" s="10">
        <f t="shared" ref="M304:O304" si="75">M305</f>
        <v>0</v>
      </c>
      <c r="N304" s="10">
        <f t="shared" si="75"/>
        <v>24502.9</v>
      </c>
      <c r="O304" s="10">
        <f t="shared" si="75"/>
        <v>15000</v>
      </c>
      <c r="P304" s="10"/>
      <c r="Q304" s="10"/>
    </row>
    <row r="305" spans="1:17" x14ac:dyDescent="0.25">
      <c r="A305" s="22">
        <v>4221</v>
      </c>
      <c r="B305" s="43" t="s">
        <v>395</v>
      </c>
      <c r="C305" s="22"/>
      <c r="D305" s="22"/>
      <c r="E305" s="22"/>
      <c r="F305" s="22"/>
      <c r="G305" s="29"/>
      <c r="H305" s="23"/>
      <c r="I305" s="30"/>
      <c r="J305" s="1">
        <v>0</v>
      </c>
      <c r="L305" s="1">
        <v>30000</v>
      </c>
      <c r="N305" s="1">
        <v>24502.9</v>
      </c>
      <c r="O305" s="1">
        <v>15000</v>
      </c>
    </row>
    <row r="306" spans="1:17" x14ac:dyDescent="0.25">
      <c r="A306" s="22"/>
      <c r="B306" s="22"/>
      <c r="C306" s="22"/>
      <c r="D306" s="22"/>
      <c r="E306" s="22"/>
      <c r="F306" s="22"/>
      <c r="G306" s="29"/>
      <c r="H306" s="23"/>
      <c r="I306" s="30"/>
      <c r="J306" s="1"/>
    </row>
    <row r="307" spans="1:17" s="2" customFormat="1" x14ac:dyDescent="0.25">
      <c r="A307" s="19">
        <v>426</v>
      </c>
      <c r="B307" s="19" t="s">
        <v>396</v>
      </c>
      <c r="C307" s="23"/>
      <c r="D307" s="23"/>
      <c r="E307" s="23"/>
      <c r="F307" s="23"/>
      <c r="G307" s="29"/>
      <c r="H307" s="23"/>
      <c r="I307" s="29"/>
      <c r="J307" s="10">
        <f>J308</f>
        <v>5363.66</v>
      </c>
      <c r="K307" s="10"/>
      <c r="L307" s="10">
        <f>L308</f>
        <v>10000</v>
      </c>
      <c r="M307" s="10">
        <f t="shared" ref="M307:O307" si="76">M308</f>
        <v>0</v>
      </c>
      <c r="N307" s="10">
        <f t="shared" si="76"/>
        <v>9647</v>
      </c>
      <c r="O307" s="10">
        <f t="shared" si="76"/>
        <v>0</v>
      </c>
      <c r="P307" s="10"/>
      <c r="Q307" s="10"/>
    </row>
    <row r="308" spans="1:17" x14ac:dyDescent="0.25">
      <c r="A308" s="20">
        <v>4262</v>
      </c>
      <c r="B308" s="43" t="s">
        <v>399</v>
      </c>
      <c r="C308" s="22"/>
      <c r="D308" s="22"/>
      <c r="E308" s="22"/>
      <c r="F308" s="22"/>
      <c r="G308" s="29"/>
      <c r="H308" s="23"/>
      <c r="I308" s="30"/>
      <c r="J308" s="1">
        <v>5363.66</v>
      </c>
      <c r="L308" s="1">
        <v>10000</v>
      </c>
      <c r="N308" s="1">
        <v>9647</v>
      </c>
      <c r="O308" s="1">
        <v>0</v>
      </c>
    </row>
    <row r="309" spans="1:17" x14ac:dyDescent="0.25">
      <c r="A309" s="22"/>
      <c r="B309" s="22"/>
      <c r="C309" s="22"/>
      <c r="D309" s="22"/>
      <c r="E309" s="22"/>
      <c r="F309" s="22"/>
      <c r="G309" s="29"/>
      <c r="H309" s="23"/>
      <c r="I309" s="30"/>
      <c r="J309" s="1"/>
    </row>
    <row r="310" spans="1:17" ht="13.8" x14ac:dyDescent="0.25">
      <c r="A310" s="103" t="s">
        <v>368</v>
      </c>
      <c r="B310" s="103"/>
      <c r="C310" s="103"/>
      <c r="D310" s="103"/>
      <c r="E310" s="103"/>
      <c r="F310" s="103"/>
      <c r="G310" s="103"/>
      <c r="H310" s="103"/>
      <c r="I310" s="146">
        <f>I315</f>
        <v>53800</v>
      </c>
      <c r="J310" s="146">
        <f t="shared" ref="J310:O310" si="77">J315</f>
        <v>40216.06</v>
      </c>
      <c r="K310" s="146">
        <f t="shared" si="64"/>
        <v>9200</v>
      </c>
      <c r="L310" s="146">
        <f t="shared" si="77"/>
        <v>63000</v>
      </c>
      <c r="M310" s="146">
        <f t="shared" si="77"/>
        <v>0</v>
      </c>
      <c r="N310" s="146">
        <f t="shared" si="77"/>
        <v>12069.01</v>
      </c>
      <c r="O310" s="146">
        <f t="shared" si="77"/>
        <v>90000</v>
      </c>
      <c r="P310" s="146"/>
      <c r="Q310" s="146"/>
    </row>
    <row r="311" spans="1:17" ht="13.8" x14ac:dyDescent="0.25">
      <c r="A311" s="103"/>
      <c r="B311" s="103" t="s">
        <v>366</v>
      </c>
      <c r="C311" s="103"/>
      <c r="D311" s="103"/>
      <c r="E311" s="103"/>
      <c r="F311" s="103"/>
      <c r="G311" s="103"/>
      <c r="H311" s="103"/>
      <c r="I311" s="104"/>
      <c r="J311" s="149"/>
      <c r="K311" s="149"/>
      <c r="L311" s="149"/>
      <c r="M311" s="146"/>
      <c r="N311" s="146"/>
      <c r="O311" s="146"/>
      <c r="P311" s="146"/>
      <c r="Q311" s="146"/>
    </row>
    <row r="312" spans="1:17" ht="13.8" x14ac:dyDescent="0.25">
      <c r="A312" s="119" t="s">
        <v>227</v>
      </c>
      <c r="B312" s="119"/>
      <c r="C312" s="119"/>
      <c r="D312" s="119"/>
      <c r="E312" s="119"/>
      <c r="F312" s="119"/>
      <c r="G312" s="119"/>
      <c r="H312" s="119"/>
      <c r="I312" s="120"/>
      <c r="J312" s="150"/>
      <c r="K312" s="150"/>
      <c r="L312" s="150"/>
      <c r="M312" s="150"/>
      <c r="N312" s="150"/>
      <c r="O312" s="150"/>
      <c r="P312" s="150"/>
      <c r="Q312" s="150"/>
    </row>
    <row r="313" spans="1:17" ht="13.8" x14ac:dyDescent="0.25">
      <c r="A313" s="125" t="s">
        <v>258</v>
      </c>
      <c r="B313" s="126"/>
      <c r="C313" s="126"/>
      <c r="D313" s="126"/>
      <c r="E313" s="126"/>
      <c r="F313" s="126"/>
      <c r="G313" s="126"/>
      <c r="H313" s="126"/>
      <c r="I313" s="127"/>
      <c r="J313" s="151"/>
      <c r="K313" s="151"/>
      <c r="L313" s="151"/>
      <c r="M313" s="151"/>
      <c r="N313" s="151"/>
      <c r="O313" s="151"/>
      <c r="P313" s="151"/>
      <c r="Q313" s="151"/>
    </row>
    <row r="314" spans="1:17" ht="13.8" x14ac:dyDescent="0.25">
      <c r="A314" s="110" t="s">
        <v>367</v>
      </c>
      <c r="B314" s="111"/>
      <c r="C314" s="111"/>
      <c r="D314" s="111"/>
      <c r="E314" s="111"/>
      <c r="F314" s="111"/>
      <c r="G314" s="111"/>
      <c r="H314" s="111"/>
      <c r="I314" s="112"/>
      <c r="J314" s="152"/>
      <c r="K314" s="152"/>
      <c r="L314" s="152"/>
      <c r="M314" s="152"/>
      <c r="N314" s="152"/>
      <c r="O314" s="152"/>
      <c r="P314" s="152"/>
      <c r="Q314" s="152"/>
    </row>
    <row r="315" spans="1:17" ht="13.8" x14ac:dyDescent="0.25">
      <c r="A315" s="110"/>
      <c r="B315" s="110" t="s">
        <v>366</v>
      </c>
      <c r="C315" s="111"/>
      <c r="D315" s="111"/>
      <c r="E315" s="111"/>
      <c r="F315" s="111"/>
      <c r="G315" s="111"/>
      <c r="H315" s="111"/>
      <c r="I315" s="114">
        <f>I318+I328</f>
        <v>53800</v>
      </c>
      <c r="J315" s="114">
        <f t="shared" ref="J315:O315" si="78">J318+J328</f>
        <v>40216.06</v>
      </c>
      <c r="K315" s="114">
        <f t="shared" si="64"/>
        <v>9200</v>
      </c>
      <c r="L315" s="114">
        <f t="shared" si="78"/>
        <v>63000</v>
      </c>
      <c r="M315" s="114">
        <f t="shared" si="78"/>
        <v>0</v>
      </c>
      <c r="N315" s="114">
        <f t="shared" si="78"/>
        <v>12069.01</v>
      </c>
      <c r="O315" s="114">
        <f t="shared" si="78"/>
        <v>90000</v>
      </c>
      <c r="P315" s="114"/>
      <c r="Q315" s="114"/>
    </row>
    <row r="316" spans="1:17" x14ac:dyDescent="0.25">
      <c r="A316" s="22"/>
      <c r="B316" s="43"/>
      <c r="C316" s="22"/>
      <c r="D316" s="22"/>
      <c r="E316" s="22"/>
      <c r="F316" s="22"/>
      <c r="G316" s="30"/>
      <c r="H316" s="22"/>
      <c r="I316" s="30"/>
      <c r="J316" s="1"/>
    </row>
    <row r="317" spans="1:17" x14ac:dyDescent="0.25">
      <c r="A317" s="22"/>
      <c r="B317" s="22"/>
      <c r="C317" s="22"/>
      <c r="D317" s="22"/>
      <c r="E317" s="22"/>
      <c r="F317" s="22"/>
      <c r="G317" s="29"/>
      <c r="H317" s="23"/>
      <c r="I317" s="30"/>
      <c r="J317" s="1"/>
    </row>
    <row r="318" spans="1:17" x14ac:dyDescent="0.25">
      <c r="A318" s="23">
        <v>31</v>
      </c>
      <c r="B318" s="23" t="s">
        <v>243</v>
      </c>
      <c r="C318" s="23"/>
      <c r="D318" s="23"/>
      <c r="E318" s="23"/>
      <c r="F318" s="23"/>
      <c r="G318" s="30"/>
      <c r="H318" s="22"/>
      <c r="I318" s="29">
        <f>I319+I323+I325</f>
        <v>51800</v>
      </c>
      <c r="J318" s="29">
        <f t="shared" ref="J318:O318" si="79">J319+J323+J325</f>
        <v>38657.78</v>
      </c>
      <c r="K318" s="10">
        <f t="shared" si="64"/>
        <v>10200</v>
      </c>
      <c r="L318" s="29">
        <f t="shared" si="79"/>
        <v>62000</v>
      </c>
      <c r="M318" s="29">
        <f t="shared" si="79"/>
        <v>0</v>
      </c>
      <c r="N318" s="29">
        <f t="shared" si="79"/>
        <v>12069.01</v>
      </c>
      <c r="O318" s="29">
        <f t="shared" si="79"/>
        <v>90000</v>
      </c>
      <c r="P318" s="29">
        <v>90000</v>
      </c>
      <c r="Q318" s="29">
        <v>90000</v>
      </c>
    </row>
    <row r="319" spans="1:17" x14ac:dyDescent="0.25">
      <c r="A319" s="23">
        <v>311</v>
      </c>
      <c r="B319" s="23" t="s">
        <v>96</v>
      </c>
      <c r="C319" s="23"/>
      <c r="D319" s="23"/>
      <c r="E319" s="23"/>
      <c r="F319" s="23"/>
      <c r="G319" s="29"/>
      <c r="H319" s="23"/>
      <c r="I319" s="29">
        <f>SUM(I320:I322)</f>
        <v>39000</v>
      </c>
      <c r="J319" s="29">
        <f t="shared" ref="J319:O319" si="80">SUM(J320:J322)</f>
        <v>31383.26</v>
      </c>
      <c r="K319" s="10">
        <f t="shared" si="64"/>
        <v>10000</v>
      </c>
      <c r="L319" s="29">
        <f t="shared" si="80"/>
        <v>49000</v>
      </c>
      <c r="M319" s="29">
        <f t="shared" si="80"/>
        <v>0</v>
      </c>
      <c r="N319" s="29">
        <f t="shared" si="80"/>
        <v>10377.27</v>
      </c>
      <c r="O319" s="29">
        <f t="shared" si="80"/>
        <v>77000</v>
      </c>
      <c r="P319" s="29"/>
      <c r="Q319" s="29"/>
    </row>
    <row r="320" spans="1:17" s="2" customFormat="1" x14ac:dyDescent="0.25">
      <c r="A320" s="22">
        <v>3111</v>
      </c>
      <c r="B320" s="22" t="s">
        <v>16</v>
      </c>
      <c r="C320" s="22"/>
      <c r="D320" s="22"/>
      <c r="E320" s="22"/>
      <c r="F320" s="22"/>
      <c r="G320" s="30"/>
      <c r="H320" s="22"/>
      <c r="I320" s="30">
        <v>26000</v>
      </c>
      <c r="J320" s="45">
        <v>20242.8</v>
      </c>
      <c r="K320" s="1">
        <f t="shared" si="64"/>
        <v>13000</v>
      </c>
      <c r="L320" s="45">
        <v>39000</v>
      </c>
      <c r="N320" s="45">
        <v>8202.4</v>
      </c>
      <c r="O320" s="45">
        <v>61500</v>
      </c>
      <c r="P320" s="10"/>
      <c r="Q320" s="10"/>
    </row>
    <row r="321" spans="1:17" x14ac:dyDescent="0.25">
      <c r="A321" s="22">
        <v>3111</v>
      </c>
      <c r="B321" s="22" t="s">
        <v>6</v>
      </c>
      <c r="C321" s="22"/>
      <c r="D321" s="22"/>
      <c r="E321" s="22"/>
      <c r="F321" s="22"/>
      <c r="G321" s="30"/>
      <c r="H321" s="22"/>
      <c r="I321" s="30">
        <v>13000</v>
      </c>
      <c r="J321" s="1">
        <v>11140.46</v>
      </c>
      <c r="K321" s="1">
        <f t="shared" si="64"/>
        <v>-3000</v>
      </c>
      <c r="L321" s="1">
        <v>10000</v>
      </c>
      <c r="N321" s="1">
        <v>2174.87</v>
      </c>
      <c r="O321" s="1">
        <v>15500</v>
      </c>
    </row>
    <row r="322" spans="1:17" x14ac:dyDescent="0.25">
      <c r="A322" s="22">
        <v>3111</v>
      </c>
      <c r="B322" s="22" t="s">
        <v>5</v>
      </c>
      <c r="C322" s="22"/>
      <c r="D322" s="22"/>
      <c r="E322" s="22"/>
      <c r="F322" s="22"/>
      <c r="G322" s="30"/>
      <c r="H322" s="22"/>
      <c r="I322" s="30"/>
      <c r="J322" s="1"/>
      <c r="L322" s="1">
        <v>0</v>
      </c>
    </row>
    <row r="323" spans="1:17" s="2" customFormat="1" x14ac:dyDescent="0.25">
      <c r="A323" s="19">
        <v>312</v>
      </c>
      <c r="B323" s="19" t="s">
        <v>98</v>
      </c>
      <c r="C323" s="23"/>
      <c r="D323" s="23"/>
      <c r="E323" s="23"/>
      <c r="F323" s="23"/>
      <c r="G323" s="29"/>
      <c r="H323" s="23"/>
      <c r="I323" s="29">
        <f>I324</f>
        <v>1600</v>
      </c>
      <c r="J323" s="29">
        <f t="shared" ref="J323:O323" si="81">J324</f>
        <v>1571.64</v>
      </c>
      <c r="K323" s="10">
        <f t="shared" si="64"/>
        <v>-1600</v>
      </c>
      <c r="L323" s="29">
        <f t="shared" si="81"/>
        <v>0</v>
      </c>
      <c r="M323" s="29">
        <f t="shared" si="81"/>
        <v>0</v>
      </c>
      <c r="N323" s="29">
        <f t="shared" si="81"/>
        <v>0</v>
      </c>
      <c r="O323" s="29">
        <f t="shared" si="81"/>
        <v>0</v>
      </c>
      <c r="P323" s="29"/>
      <c r="Q323" s="29"/>
    </row>
    <row r="324" spans="1:17" x14ac:dyDescent="0.25">
      <c r="A324" s="20">
        <v>3121</v>
      </c>
      <c r="B324" s="38" t="s">
        <v>244</v>
      </c>
      <c r="C324" s="22"/>
      <c r="D324" s="22"/>
      <c r="E324" s="22"/>
      <c r="F324" s="22"/>
      <c r="G324" s="30"/>
      <c r="H324" s="22"/>
      <c r="I324" s="30">
        <v>1600</v>
      </c>
      <c r="J324" s="1">
        <v>1571.64</v>
      </c>
      <c r="K324" s="1">
        <f t="shared" si="64"/>
        <v>-1600</v>
      </c>
      <c r="L324" s="1">
        <v>0</v>
      </c>
    </row>
    <row r="325" spans="1:17" x14ac:dyDescent="0.25">
      <c r="A325" s="23">
        <v>313</v>
      </c>
      <c r="B325" s="23" t="s">
        <v>73</v>
      </c>
      <c r="C325" s="23"/>
      <c r="D325" s="23"/>
      <c r="E325" s="23"/>
      <c r="F325" s="23"/>
      <c r="G325" s="29"/>
      <c r="H325" s="23"/>
      <c r="I325" s="29">
        <f>SUM(I326:I327)</f>
        <v>11200</v>
      </c>
      <c r="J325" s="29">
        <f t="shared" ref="J325:O325" si="82">SUM(J326:J327)</f>
        <v>5702.88</v>
      </c>
      <c r="K325" s="10">
        <f t="shared" si="64"/>
        <v>1800</v>
      </c>
      <c r="L325" s="29">
        <f t="shared" si="82"/>
        <v>13000</v>
      </c>
      <c r="M325" s="29">
        <f t="shared" si="82"/>
        <v>0</v>
      </c>
      <c r="N325" s="29">
        <f t="shared" si="82"/>
        <v>1691.74</v>
      </c>
      <c r="O325" s="29">
        <f t="shared" si="82"/>
        <v>13000</v>
      </c>
      <c r="P325" s="29"/>
      <c r="Q325" s="29"/>
    </row>
    <row r="326" spans="1:17" x14ac:dyDescent="0.25">
      <c r="A326" s="22">
        <v>3132</v>
      </c>
      <c r="B326" s="22" t="s">
        <v>7</v>
      </c>
      <c r="C326" s="22"/>
      <c r="D326" s="22"/>
      <c r="E326" s="22"/>
      <c r="F326" s="22"/>
      <c r="G326" s="30"/>
      <c r="H326" s="22"/>
      <c r="I326" s="30">
        <v>11000</v>
      </c>
      <c r="J326" s="1">
        <v>5585.92</v>
      </c>
      <c r="K326" s="1">
        <f t="shared" si="64"/>
        <v>2000</v>
      </c>
      <c r="L326" s="1">
        <v>13000</v>
      </c>
      <c r="N326" s="1">
        <v>1691.74</v>
      </c>
      <c r="O326" s="1">
        <v>13000</v>
      </c>
    </row>
    <row r="327" spans="1:17" x14ac:dyDescent="0.25">
      <c r="A327" s="41">
        <v>3133</v>
      </c>
      <c r="B327" s="41" t="s">
        <v>372</v>
      </c>
      <c r="C327" s="43"/>
      <c r="D327" s="43"/>
      <c r="E327" s="22"/>
      <c r="F327" s="22"/>
      <c r="G327" s="30"/>
      <c r="H327" s="22"/>
      <c r="I327" s="30">
        <v>200</v>
      </c>
      <c r="J327" s="1">
        <v>116.96</v>
      </c>
      <c r="K327" s="1">
        <f t="shared" si="64"/>
        <v>-200</v>
      </c>
      <c r="L327" s="1">
        <v>0</v>
      </c>
    </row>
    <row r="328" spans="1:17" s="2" customFormat="1" x14ac:dyDescent="0.25">
      <c r="A328" s="19">
        <v>32</v>
      </c>
      <c r="B328" s="19" t="s">
        <v>8</v>
      </c>
      <c r="C328" s="23"/>
      <c r="D328" s="23"/>
      <c r="E328" s="23"/>
      <c r="F328" s="23"/>
      <c r="G328" s="29"/>
      <c r="H328" s="23"/>
      <c r="I328" s="29">
        <f>I329</f>
        <v>2000</v>
      </c>
      <c r="J328" s="29">
        <f t="shared" ref="J328:O328" si="83">J329</f>
        <v>1558.28</v>
      </c>
      <c r="K328" s="10">
        <f t="shared" si="64"/>
        <v>-1000</v>
      </c>
      <c r="L328" s="29">
        <f t="shared" si="83"/>
        <v>1000</v>
      </c>
      <c r="M328" s="29">
        <f t="shared" si="83"/>
        <v>0</v>
      </c>
      <c r="N328" s="29">
        <f t="shared" si="83"/>
        <v>0</v>
      </c>
      <c r="O328" s="29">
        <f t="shared" si="83"/>
        <v>0</v>
      </c>
      <c r="P328" s="29"/>
      <c r="Q328" s="29"/>
    </row>
    <row r="329" spans="1:17" s="2" customFormat="1" x14ac:dyDescent="0.25">
      <c r="A329" s="19">
        <v>321</v>
      </c>
      <c r="B329" s="19" t="s">
        <v>245</v>
      </c>
      <c r="C329" s="23"/>
      <c r="D329" s="23"/>
      <c r="E329" s="23"/>
      <c r="F329" s="23"/>
      <c r="G329" s="29"/>
      <c r="H329" s="23"/>
      <c r="I329" s="29">
        <f>I330</f>
        <v>2000</v>
      </c>
      <c r="J329" s="29">
        <f t="shared" ref="J329:O329" si="84">J330</f>
        <v>1558.28</v>
      </c>
      <c r="K329" s="10">
        <f t="shared" si="64"/>
        <v>-1000</v>
      </c>
      <c r="L329" s="29">
        <f t="shared" si="84"/>
        <v>1000</v>
      </c>
      <c r="M329" s="29">
        <f t="shared" si="84"/>
        <v>0</v>
      </c>
      <c r="N329" s="29">
        <f t="shared" si="84"/>
        <v>0</v>
      </c>
      <c r="O329" s="29">
        <f t="shared" si="84"/>
        <v>0</v>
      </c>
      <c r="P329" s="29"/>
      <c r="Q329" s="29"/>
    </row>
    <row r="330" spans="1:17" x14ac:dyDescent="0.25">
      <c r="A330" s="20">
        <v>3212</v>
      </c>
      <c r="B330" s="38" t="s">
        <v>38</v>
      </c>
      <c r="C330" s="22"/>
      <c r="D330" s="22"/>
      <c r="E330" s="22"/>
      <c r="F330" s="22"/>
      <c r="G330" s="30"/>
      <c r="H330" s="22"/>
      <c r="I330" s="30">
        <v>2000</v>
      </c>
      <c r="J330" s="1">
        <v>1558.28</v>
      </c>
      <c r="K330" s="1">
        <f t="shared" si="64"/>
        <v>-1000</v>
      </c>
      <c r="L330" s="1">
        <v>1000</v>
      </c>
    </row>
    <row r="331" spans="1:17" x14ac:dyDescent="0.25">
      <c r="A331" s="22"/>
      <c r="B331" s="22"/>
      <c r="C331" s="22"/>
      <c r="D331" s="22"/>
      <c r="E331" s="22"/>
      <c r="F331" s="22"/>
      <c r="G331" s="29"/>
      <c r="H331" s="23"/>
      <c r="I331" s="30"/>
      <c r="J331" s="1"/>
    </row>
    <row r="332" spans="1:17" x14ac:dyDescent="0.25">
      <c r="A332" s="22"/>
      <c r="B332" s="22"/>
      <c r="C332" s="22"/>
      <c r="D332" s="22"/>
      <c r="E332" s="22"/>
      <c r="F332" s="22"/>
      <c r="G332" s="29"/>
      <c r="H332" s="23"/>
      <c r="I332" s="30"/>
      <c r="J332" s="1"/>
    </row>
    <row r="333" spans="1:17" x14ac:dyDescent="0.25">
      <c r="A333" s="22"/>
      <c r="B333" s="22"/>
      <c r="C333" s="22"/>
      <c r="D333" s="22"/>
      <c r="E333" s="22"/>
      <c r="F333" s="22"/>
      <c r="G333" s="30"/>
      <c r="H333" s="22"/>
      <c r="I333" s="30"/>
      <c r="J333" s="1"/>
    </row>
    <row r="334" spans="1:17" s="91" customFormat="1" ht="13.8" x14ac:dyDescent="0.25">
      <c r="A334" s="99" t="s">
        <v>332</v>
      </c>
      <c r="B334" s="99"/>
      <c r="C334" s="99"/>
      <c r="D334" s="99"/>
      <c r="E334" s="99"/>
      <c r="F334" s="99"/>
      <c r="G334" s="100"/>
      <c r="H334" s="101"/>
      <c r="I334" s="102">
        <f>I335</f>
        <v>129000</v>
      </c>
      <c r="J334" s="102">
        <f t="shared" ref="J334" si="85">J335</f>
        <v>33219.759999999995</v>
      </c>
      <c r="K334" s="102">
        <f t="shared" ref="K334:K405" si="86">L334-I334</f>
        <v>0</v>
      </c>
      <c r="L334" s="102">
        <f>L335+L352</f>
        <v>129000</v>
      </c>
      <c r="M334" s="102">
        <f t="shared" ref="M334:O334" si="87">M335+M352</f>
        <v>0</v>
      </c>
      <c r="N334" s="102">
        <f t="shared" si="87"/>
        <v>22000</v>
      </c>
      <c r="O334" s="102">
        <f t="shared" si="87"/>
        <v>184000</v>
      </c>
      <c r="P334" s="102"/>
      <c r="Q334" s="102"/>
    </row>
    <row r="335" spans="1:17" s="91" customFormat="1" ht="13.8" x14ac:dyDescent="0.25">
      <c r="A335" s="103" t="s">
        <v>247</v>
      </c>
      <c r="B335" s="103"/>
      <c r="C335" s="103"/>
      <c r="D335" s="103"/>
      <c r="E335" s="103"/>
      <c r="F335" s="103"/>
      <c r="G335" s="106"/>
      <c r="H335" s="107"/>
      <c r="I335" s="105">
        <f>I339</f>
        <v>129000</v>
      </c>
      <c r="J335" s="105">
        <f t="shared" ref="J335:O335" si="88">J339</f>
        <v>33219.759999999995</v>
      </c>
      <c r="K335" s="105">
        <f t="shared" si="86"/>
        <v>0</v>
      </c>
      <c r="L335" s="105">
        <f t="shared" si="88"/>
        <v>129000</v>
      </c>
      <c r="M335" s="105">
        <f t="shared" si="88"/>
        <v>0</v>
      </c>
      <c r="N335" s="105">
        <f t="shared" si="88"/>
        <v>22000</v>
      </c>
      <c r="O335" s="105">
        <f t="shared" si="88"/>
        <v>144000</v>
      </c>
      <c r="P335" s="105"/>
      <c r="Q335" s="105"/>
    </row>
    <row r="336" spans="1:17" s="91" customFormat="1" ht="13.8" x14ac:dyDescent="0.25">
      <c r="A336" s="119" t="s">
        <v>248</v>
      </c>
      <c r="B336" s="119"/>
      <c r="C336" s="119"/>
      <c r="D336" s="119"/>
      <c r="E336" s="119"/>
      <c r="F336" s="119"/>
      <c r="G336" s="122"/>
      <c r="H336" s="123"/>
      <c r="I336" s="121"/>
      <c r="J336" s="159"/>
      <c r="K336" s="159"/>
      <c r="L336" s="159"/>
      <c r="M336" s="159"/>
      <c r="N336" s="159"/>
      <c r="O336" s="159"/>
      <c r="P336" s="159"/>
      <c r="Q336" s="159"/>
    </row>
    <row r="337" spans="1:17" s="91" customFormat="1" ht="13.8" x14ac:dyDescent="0.25">
      <c r="A337" s="131" t="s">
        <v>228</v>
      </c>
      <c r="B337" s="131"/>
      <c r="C337" s="131"/>
      <c r="D337" s="131"/>
      <c r="E337" s="131"/>
      <c r="F337" s="131"/>
      <c r="G337" s="132"/>
      <c r="H337" s="133"/>
      <c r="I337" s="134"/>
      <c r="J337" s="160"/>
      <c r="K337" s="160"/>
      <c r="L337" s="160"/>
      <c r="M337" s="160"/>
      <c r="N337" s="160"/>
      <c r="O337" s="160"/>
      <c r="P337" s="160"/>
      <c r="Q337" s="160"/>
    </row>
    <row r="338" spans="1:17" s="91" customFormat="1" ht="13.8" x14ac:dyDescent="0.25">
      <c r="A338" s="110" t="s">
        <v>365</v>
      </c>
      <c r="B338" s="110"/>
      <c r="C338" s="110"/>
      <c r="D338" s="110"/>
      <c r="E338" s="110"/>
      <c r="F338" s="110"/>
      <c r="G338" s="116"/>
      <c r="H338" s="117"/>
      <c r="I338" s="115"/>
      <c r="J338" s="147"/>
      <c r="K338" s="147"/>
      <c r="L338" s="147"/>
      <c r="M338" s="147"/>
      <c r="N338" s="147"/>
      <c r="O338" s="147"/>
      <c r="P338" s="147"/>
      <c r="Q338" s="147"/>
    </row>
    <row r="339" spans="1:17" s="91" customFormat="1" ht="13.8" x14ac:dyDescent="0.25">
      <c r="A339" s="110"/>
      <c r="B339" s="110" t="s">
        <v>364</v>
      </c>
      <c r="C339" s="110"/>
      <c r="D339" s="110"/>
      <c r="E339" s="110"/>
      <c r="F339" s="110"/>
      <c r="G339" s="116"/>
      <c r="H339" s="117"/>
      <c r="I339" s="115">
        <f>I341</f>
        <v>129000</v>
      </c>
      <c r="J339" s="115">
        <f t="shared" ref="J339:O339" si="89">J341</f>
        <v>33219.759999999995</v>
      </c>
      <c r="K339" s="115">
        <f t="shared" si="86"/>
        <v>0</v>
      </c>
      <c r="L339" s="115">
        <f t="shared" si="89"/>
        <v>129000</v>
      </c>
      <c r="M339" s="115">
        <f t="shared" si="89"/>
        <v>0</v>
      </c>
      <c r="N339" s="115">
        <f t="shared" si="89"/>
        <v>22000</v>
      </c>
      <c r="O339" s="115">
        <f t="shared" si="89"/>
        <v>144000</v>
      </c>
      <c r="P339" s="115"/>
      <c r="Q339" s="115"/>
    </row>
    <row r="340" spans="1:17" ht="13.8" x14ac:dyDescent="0.25">
      <c r="A340" s="27"/>
      <c r="B340" s="27"/>
      <c r="C340" s="27"/>
      <c r="D340" s="27"/>
      <c r="E340" s="27"/>
      <c r="F340" s="27"/>
      <c r="G340" s="32"/>
      <c r="H340" s="31"/>
      <c r="I340" s="29"/>
      <c r="J340" s="1"/>
    </row>
    <row r="341" spans="1:17" x14ac:dyDescent="0.25">
      <c r="A341" s="23">
        <v>3</v>
      </c>
      <c r="B341" s="23" t="s">
        <v>3</v>
      </c>
      <c r="C341" s="23"/>
      <c r="D341" s="23"/>
      <c r="E341" s="23"/>
      <c r="F341" s="23"/>
      <c r="G341" s="30"/>
      <c r="H341" s="22"/>
      <c r="I341" s="29">
        <f>I342+I348</f>
        <v>129000</v>
      </c>
      <c r="J341" s="29">
        <f t="shared" ref="J341:O341" si="90">J342+J348</f>
        <v>33219.759999999995</v>
      </c>
      <c r="K341" s="10">
        <f t="shared" si="86"/>
        <v>0</v>
      </c>
      <c r="L341" s="29">
        <f t="shared" si="90"/>
        <v>129000</v>
      </c>
      <c r="M341" s="29">
        <f t="shared" si="90"/>
        <v>0</v>
      </c>
      <c r="N341" s="29">
        <f t="shared" si="90"/>
        <v>22000</v>
      </c>
      <c r="O341" s="29">
        <f t="shared" si="90"/>
        <v>144000</v>
      </c>
      <c r="P341" s="29"/>
      <c r="Q341" s="29"/>
    </row>
    <row r="342" spans="1:17" x14ac:dyDescent="0.25">
      <c r="A342" s="23">
        <v>35</v>
      </c>
      <c r="B342" s="23" t="s">
        <v>134</v>
      </c>
      <c r="C342" s="23"/>
      <c r="D342" s="23"/>
      <c r="E342" s="23"/>
      <c r="F342" s="23"/>
      <c r="G342" s="30"/>
      <c r="H342" s="22"/>
      <c r="I342" s="29">
        <f t="shared" ref="I342:O342" si="91">I343</f>
        <v>105000</v>
      </c>
      <c r="J342" s="29">
        <f t="shared" si="91"/>
        <v>17219.759999999998</v>
      </c>
      <c r="K342" s="1">
        <f t="shared" si="86"/>
        <v>0</v>
      </c>
      <c r="L342" s="29">
        <f t="shared" si="91"/>
        <v>105000</v>
      </c>
      <c r="M342" s="29">
        <f t="shared" si="91"/>
        <v>0</v>
      </c>
      <c r="N342" s="29">
        <f t="shared" si="91"/>
        <v>0</v>
      </c>
      <c r="O342" s="29">
        <f t="shared" si="91"/>
        <v>120000</v>
      </c>
      <c r="P342" s="29">
        <v>120000</v>
      </c>
      <c r="Q342" s="29">
        <v>120000</v>
      </c>
    </row>
    <row r="343" spans="1:17" x14ac:dyDescent="0.25">
      <c r="A343" s="23">
        <v>352</v>
      </c>
      <c r="B343" s="23" t="s">
        <v>135</v>
      </c>
      <c r="C343" s="23"/>
      <c r="D343" s="23"/>
      <c r="E343" s="23"/>
      <c r="F343" s="23"/>
      <c r="G343" s="30"/>
      <c r="H343" s="22"/>
      <c r="I343" s="29">
        <f t="shared" ref="I343:O343" si="92">SUM(I344:I345)</f>
        <v>105000</v>
      </c>
      <c r="J343" s="29">
        <f t="shared" si="92"/>
        <v>17219.759999999998</v>
      </c>
      <c r="K343" s="1">
        <f t="shared" si="86"/>
        <v>0</v>
      </c>
      <c r="L343" s="29">
        <f t="shared" si="92"/>
        <v>105000</v>
      </c>
      <c r="M343" s="29">
        <f t="shared" si="92"/>
        <v>0</v>
      </c>
      <c r="N343" s="29">
        <f t="shared" si="92"/>
        <v>0</v>
      </c>
      <c r="O343" s="29">
        <f t="shared" si="92"/>
        <v>120000</v>
      </c>
      <c r="P343" s="29"/>
      <c r="Q343" s="29"/>
    </row>
    <row r="344" spans="1:17" x14ac:dyDescent="0.25">
      <c r="A344" s="22">
        <v>3523</v>
      </c>
      <c r="B344" s="22" t="s">
        <v>430</v>
      </c>
      <c r="C344" s="22"/>
      <c r="D344" s="22"/>
      <c r="E344" s="22"/>
      <c r="F344" s="22"/>
      <c r="G344" s="30"/>
      <c r="H344" s="22"/>
      <c r="I344" s="30">
        <v>100000</v>
      </c>
      <c r="J344" s="1">
        <v>16200</v>
      </c>
      <c r="K344" s="1">
        <f t="shared" si="86"/>
        <v>5000</v>
      </c>
      <c r="L344" s="1">
        <v>105000</v>
      </c>
      <c r="N344" s="10"/>
      <c r="O344" s="10">
        <v>120000</v>
      </c>
      <c r="P344" s="44"/>
      <c r="Q344" s="44"/>
    </row>
    <row r="345" spans="1:17" x14ac:dyDescent="0.25">
      <c r="A345" s="22"/>
      <c r="B345" s="31"/>
      <c r="C345" s="22"/>
      <c r="D345" s="22"/>
      <c r="E345" s="22"/>
      <c r="F345" s="22"/>
      <c r="G345" s="30"/>
      <c r="H345" s="22"/>
      <c r="I345" s="30">
        <v>5000</v>
      </c>
      <c r="J345" s="1">
        <v>1019.76</v>
      </c>
      <c r="K345" s="1">
        <f t="shared" si="86"/>
        <v>-5000</v>
      </c>
      <c r="N345" s="10"/>
      <c r="O345" s="10"/>
      <c r="P345" s="44"/>
      <c r="Q345" s="44"/>
    </row>
    <row r="346" spans="1:17" s="4" customFormat="1" ht="13.8" x14ac:dyDescent="0.25">
      <c r="A346" s="22"/>
      <c r="B346" s="31"/>
      <c r="C346" s="22"/>
      <c r="D346" s="22"/>
      <c r="E346" s="22"/>
      <c r="F346" s="22"/>
      <c r="G346" s="30"/>
      <c r="H346" s="22"/>
      <c r="I346" s="30"/>
      <c r="J346" s="5"/>
      <c r="K346" s="1"/>
      <c r="L346" s="5"/>
      <c r="N346" s="5"/>
      <c r="O346" s="5"/>
      <c r="P346" s="5"/>
      <c r="Q346" s="5"/>
    </row>
    <row r="347" spans="1:17" s="4" customFormat="1" ht="13.8" x14ac:dyDescent="0.25">
      <c r="A347" s="19">
        <v>36</v>
      </c>
      <c r="B347" s="19" t="s">
        <v>109</v>
      </c>
      <c r="C347" s="23"/>
      <c r="D347" s="23"/>
      <c r="E347" s="23"/>
      <c r="F347" s="23"/>
      <c r="G347" s="29"/>
      <c r="H347" s="23"/>
      <c r="I347" s="29">
        <f>I348</f>
        <v>24000</v>
      </c>
      <c r="J347" s="29">
        <f t="shared" ref="J347:O347" si="93">J348</f>
        <v>16000</v>
      </c>
      <c r="K347" s="10">
        <f t="shared" si="86"/>
        <v>0</v>
      </c>
      <c r="L347" s="29">
        <f t="shared" si="93"/>
        <v>24000</v>
      </c>
      <c r="M347" s="29">
        <f t="shared" si="93"/>
        <v>0</v>
      </c>
      <c r="N347" s="29">
        <f t="shared" si="93"/>
        <v>22000</v>
      </c>
      <c r="O347" s="29">
        <f t="shared" si="93"/>
        <v>24000</v>
      </c>
      <c r="P347" s="29">
        <v>24000</v>
      </c>
      <c r="Q347" s="29">
        <v>24000</v>
      </c>
    </row>
    <row r="348" spans="1:17" s="4" customFormat="1" ht="13.8" x14ac:dyDescent="0.25">
      <c r="A348" s="19">
        <v>363</v>
      </c>
      <c r="B348" s="19" t="s">
        <v>109</v>
      </c>
      <c r="C348" s="23"/>
      <c r="D348" s="23"/>
      <c r="E348" s="23"/>
      <c r="F348" s="23"/>
      <c r="G348" s="29"/>
      <c r="H348" s="23"/>
      <c r="I348" s="29">
        <f t="shared" ref="I348:O348" si="94">I349</f>
        <v>24000</v>
      </c>
      <c r="J348" s="29">
        <f t="shared" si="94"/>
        <v>16000</v>
      </c>
      <c r="K348" s="10">
        <f t="shared" si="86"/>
        <v>0</v>
      </c>
      <c r="L348" s="29">
        <f t="shared" si="94"/>
        <v>24000</v>
      </c>
      <c r="M348" s="29">
        <f t="shared" si="94"/>
        <v>0</v>
      </c>
      <c r="N348" s="29">
        <f t="shared" si="94"/>
        <v>22000</v>
      </c>
      <c r="O348" s="29">
        <f t="shared" si="94"/>
        <v>24000</v>
      </c>
      <c r="P348" s="29"/>
      <c r="Q348" s="29"/>
    </row>
    <row r="349" spans="1:17" s="4" customFormat="1" ht="13.8" x14ac:dyDescent="0.25">
      <c r="A349" s="20">
        <v>3631</v>
      </c>
      <c r="B349" s="41" t="s">
        <v>160</v>
      </c>
      <c r="C349" s="22"/>
      <c r="D349" s="22"/>
      <c r="E349" s="22"/>
      <c r="F349" s="22"/>
      <c r="G349" s="30"/>
      <c r="H349" s="22"/>
      <c r="I349" s="30">
        <v>24000</v>
      </c>
      <c r="J349" s="45">
        <v>16000</v>
      </c>
      <c r="K349" s="1">
        <f t="shared" si="86"/>
        <v>0</v>
      </c>
      <c r="L349" s="45">
        <v>24000</v>
      </c>
      <c r="N349" s="45">
        <v>22000</v>
      </c>
      <c r="O349" s="45">
        <v>24000</v>
      </c>
      <c r="P349" s="45"/>
      <c r="Q349" s="45"/>
    </row>
    <row r="350" spans="1:17" s="4" customFormat="1" ht="13.8" x14ac:dyDescent="0.25">
      <c r="A350" s="20"/>
      <c r="B350" s="41"/>
      <c r="C350" s="22"/>
      <c r="D350" s="22"/>
      <c r="E350" s="22"/>
      <c r="F350" s="22"/>
      <c r="G350" s="30"/>
      <c r="H350" s="22"/>
      <c r="I350" s="30"/>
      <c r="J350" s="45"/>
      <c r="K350" s="1"/>
      <c r="L350" s="45"/>
      <c r="N350" s="45"/>
      <c r="O350" s="45"/>
      <c r="P350" s="45"/>
      <c r="Q350" s="45"/>
    </row>
    <row r="351" spans="1:17" s="4" customFormat="1" ht="13.8" x14ac:dyDescent="0.25">
      <c r="A351" s="20"/>
      <c r="B351" s="41"/>
      <c r="C351" s="22"/>
      <c r="D351" s="22"/>
      <c r="E351" s="22"/>
      <c r="F351" s="22"/>
      <c r="G351" s="30"/>
      <c r="H351" s="22"/>
      <c r="I351" s="30"/>
      <c r="J351" s="45"/>
      <c r="K351" s="1"/>
      <c r="L351" s="45"/>
      <c r="N351" s="45"/>
      <c r="O351" s="45"/>
      <c r="P351" s="45"/>
      <c r="Q351" s="45"/>
    </row>
    <row r="352" spans="1:17" s="4" customFormat="1" ht="13.8" x14ac:dyDescent="0.25">
      <c r="A352" s="103" t="s">
        <v>500</v>
      </c>
      <c r="B352" s="103"/>
      <c r="C352" s="103"/>
      <c r="D352" s="103"/>
      <c r="E352" s="103"/>
      <c r="F352" s="103"/>
      <c r="G352" s="106"/>
      <c r="H352" s="107"/>
      <c r="I352" s="105"/>
      <c r="J352" s="105"/>
      <c r="K352" s="105"/>
      <c r="L352" s="105">
        <f>L355</f>
        <v>0</v>
      </c>
      <c r="M352" s="105">
        <f t="shared" ref="M352:O352" si="95">M355</f>
        <v>0</v>
      </c>
      <c r="N352" s="105">
        <f t="shared" si="95"/>
        <v>0</v>
      </c>
      <c r="O352" s="105">
        <f t="shared" si="95"/>
        <v>40000</v>
      </c>
      <c r="P352" s="105"/>
      <c r="Q352" s="105"/>
    </row>
    <row r="353" spans="1:17" s="4" customFormat="1" ht="13.8" x14ac:dyDescent="0.25">
      <c r="A353" s="119" t="s">
        <v>248</v>
      </c>
      <c r="B353" s="119"/>
      <c r="C353" s="119"/>
      <c r="D353" s="119"/>
      <c r="E353" s="119"/>
      <c r="F353" s="119"/>
      <c r="G353" s="122"/>
      <c r="H353" s="123"/>
      <c r="I353" s="121"/>
      <c r="J353" s="159"/>
      <c r="K353" s="159"/>
      <c r="L353" s="159"/>
      <c r="M353" s="159"/>
      <c r="N353" s="159"/>
      <c r="O353" s="159"/>
      <c r="P353" s="159"/>
      <c r="Q353" s="159"/>
    </row>
    <row r="354" spans="1:17" s="4" customFormat="1" ht="13.8" x14ac:dyDescent="0.25">
      <c r="A354" s="131" t="s">
        <v>228</v>
      </c>
      <c r="B354" s="131"/>
      <c r="C354" s="131"/>
      <c r="D354" s="131"/>
      <c r="E354" s="131"/>
      <c r="F354" s="131"/>
      <c r="G354" s="132"/>
      <c r="H354" s="133"/>
      <c r="I354" s="134"/>
      <c r="J354" s="160"/>
      <c r="K354" s="160"/>
      <c r="L354" s="160"/>
      <c r="M354" s="160"/>
      <c r="N354" s="160"/>
      <c r="O354" s="160"/>
      <c r="P354" s="160"/>
      <c r="Q354" s="160"/>
    </row>
    <row r="355" spans="1:17" s="4" customFormat="1" ht="13.8" x14ac:dyDescent="0.25">
      <c r="A355" s="110" t="s">
        <v>501</v>
      </c>
      <c r="B355" s="110"/>
      <c r="C355" s="110"/>
      <c r="D355" s="110"/>
      <c r="E355" s="110"/>
      <c r="F355" s="110"/>
      <c r="G355" s="116"/>
      <c r="H355" s="117"/>
      <c r="I355" s="115"/>
      <c r="J355" s="147"/>
      <c r="K355" s="147"/>
      <c r="L355" s="154">
        <f>L357</f>
        <v>0</v>
      </c>
      <c r="M355" s="154">
        <f t="shared" ref="M355:O355" si="96">M357</f>
        <v>0</v>
      </c>
      <c r="N355" s="154">
        <f t="shared" si="96"/>
        <v>0</v>
      </c>
      <c r="O355" s="154">
        <f t="shared" si="96"/>
        <v>40000</v>
      </c>
      <c r="P355" s="147"/>
      <c r="Q355" s="147"/>
    </row>
    <row r="356" spans="1:17" s="4" customFormat="1" ht="13.8" x14ac:dyDescent="0.25">
      <c r="A356" s="41"/>
      <c r="B356" s="41"/>
      <c r="C356" s="22"/>
      <c r="D356" s="22"/>
      <c r="E356" s="22"/>
      <c r="F356" s="22"/>
      <c r="G356" s="30"/>
      <c r="H356" s="22"/>
      <c r="I356" s="30"/>
      <c r="J356" s="45"/>
      <c r="K356" s="1"/>
      <c r="L356" s="45"/>
      <c r="N356" s="45"/>
      <c r="O356" s="45"/>
      <c r="P356" s="45"/>
      <c r="Q356" s="45"/>
    </row>
    <row r="357" spans="1:17" s="4" customFormat="1" ht="13.8" x14ac:dyDescent="0.25">
      <c r="A357" s="23">
        <v>3</v>
      </c>
      <c r="B357" s="23" t="s">
        <v>3</v>
      </c>
      <c r="C357" s="23"/>
      <c r="D357" s="23"/>
      <c r="E357" s="23"/>
      <c r="F357" s="23"/>
      <c r="G357" s="30"/>
      <c r="H357" s="22"/>
      <c r="I357" s="29"/>
      <c r="J357" s="29"/>
      <c r="K357" s="10"/>
      <c r="L357" s="29">
        <f>L358</f>
        <v>0</v>
      </c>
      <c r="M357" s="29">
        <f t="shared" ref="M357:O357" si="97">M358</f>
        <v>0</v>
      </c>
      <c r="N357" s="29">
        <f t="shared" si="97"/>
        <v>0</v>
      </c>
      <c r="O357" s="29">
        <f t="shared" si="97"/>
        <v>40000</v>
      </c>
      <c r="P357" s="29"/>
      <c r="Q357" s="29"/>
    </row>
    <row r="358" spans="1:17" s="4" customFormat="1" ht="13.8" x14ac:dyDescent="0.25">
      <c r="A358" s="23">
        <v>35</v>
      </c>
      <c r="B358" s="23" t="s">
        <v>134</v>
      </c>
      <c r="C358" s="23"/>
      <c r="D358" s="23"/>
      <c r="E358" s="23"/>
      <c r="F358" s="23"/>
      <c r="G358" s="30"/>
      <c r="H358" s="22"/>
      <c r="I358" s="29"/>
      <c r="J358" s="29"/>
      <c r="K358" s="1"/>
      <c r="L358" s="29">
        <f>L359</f>
        <v>0</v>
      </c>
      <c r="M358" s="29">
        <f t="shared" ref="M358:O358" si="98">M359</f>
        <v>0</v>
      </c>
      <c r="N358" s="29">
        <f t="shared" si="98"/>
        <v>0</v>
      </c>
      <c r="O358" s="29">
        <f t="shared" si="98"/>
        <v>40000</v>
      </c>
      <c r="P358" s="29">
        <v>30000</v>
      </c>
      <c r="Q358" s="29">
        <v>30000</v>
      </c>
    </row>
    <row r="359" spans="1:17" s="4" customFormat="1" ht="13.8" x14ac:dyDescent="0.25">
      <c r="A359" s="23">
        <v>352</v>
      </c>
      <c r="B359" s="23" t="s">
        <v>502</v>
      </c>
      <c r="C359" s="23"/>
      <c r="D359" s="23"/>
      <c r="E359" s="23"/>
      <c r="F359" s="23"/>
      <c r="G359" s="30"/>
      <c r="H359" s="22"/>
      <c r="I359" s="29"/>
      <c r="J359" s="29"/>
      <c r="K359" s="1"/>
      <c r="L359" s="29">
        <f>L360</f>
        <v>0</v>
      </c>
      <c r="M359" s="29">
        <f t="shared" ref="M359:O359" si="99">M360</f>
        <v>0</v>
      </c>
      <c r="N359" s="29">
        <f t="shared" si="99"/>
        <v>0</v>
      </c>
      <c r="O359" s="29">
        <f t="shared" si="99"/>
        <v>40000</v>
      </c>
      <c r="P359" s="29"/>
      <c r="Q359" s="29"/>
    </row>
    <row r="360" spans="1:17" s="4" customFormat="1" ht="13.8" x14ac:dyDescent="0.25">
      <c r="A360" s="20">
        <v>3523</v>
      </c>
      <c r="B360" s="41" t="s">
        <v>503</v>
      </c>
      <c r="C360" s="22"/>
      <c r="D360" s="22"/>
      <c r="E360" s="22"/>
      <c r="F360" s="22"/>
      <c r="G360" s="30"/>
      <c r="H360" s="22"/>
      <c r="I360" s="30"/>
      <c r="J360" s="45"/>
      <c r="K360" s="1"/>
      <c r="L360" s="45">
        <v>0</v>
      </c>
      <c r="N360" s="45"/>
      <c r="O360" s="45">
        <v>40000</v>
      </c>
      <c r="P360" s="45"/>
      <c r="Q360" s="45"/>
    </row>
    <row r="361" spans="1:17" s="4" customFormat="1" ht="13.8" x14ac:dyDescent="0.25">
      <c r="A361" s="20"/>
      <c r="B361" s="41"/>
      <c r="C361" s="22"/>
      <c r="D361" s="22"/>
      <c r="E361" s="22"/>
      <c r="F361" s="22"/>
      <c r="G361" s="30"/>
      <c r="H361" s="22"/>
      <c r="I361" s="30"/>
      <c r="J361" s="5"/>
      <c r="K361" s="1"/>
      <c r="L361" s="5"/>
      <c r="N361" s="5"/>
      <c r="O361" s="5"/>
      <c r="P361" s="5"/>
      <c r="Q361" s="5"/>
    </row>
    <row r="362" spans="1:17" s="4" customFormat="1" ht="13.8" x14ac:dyDescent="0.25">
      <c r="A362" s="20"/>
      <c r="B362" s="41"/>
      <c r="C362" s="22"/>
      <c r="D362" s="22"/>
      <c r="E362" s="22"/>
      <c r="F362" s="22"/>
      <c r="G362" s="30"/>
      <c r="H362" s="22"/>
      <c r="I362" s="30"/>
      <c r="J362" s="5"/>
      <c r="K362" s="1"/>
      <c r="L362" s="5"/>
      <c r="N362" s="5"/>
      <c r="O362" s="5"/>
      <c r="P362" s="5"/>
      <c r="Q362" s="5"/>
    </row>
    <row r="363" spans="1:17" s="4" customFormat="1" ht="13.8" x14ac:dyDescent="0.25">
      <c r="A363" s="99" t="s">
        <v>363</v>
      </c>
      <c r="B363" s="99"/>
      <c r="C363" s="99"/>
      <c r="D363" s="99"/>
      <c r="E363" s="99"/>
      <c r="F363" s="99"/>
      <c r="G363" s="100"/>
      <c r="H363" s="101"/>
      <c r="I363" s="102">
        <f t="shared" ref="I363:K363" si="100">I365+I390+I417+I429+I477+I489</f>
        <v>12858231</v>
      </c>
      <c r="J363" s="102">
        <f t="shared" si="100"/>
        <v>3146686.1199999996</v>
      </c>
      <c r="K363" s="102">
        <f t="shared" si="100"/>
        <v>5877206.5</v>
      </c>
      <c r="L363" s="102">
        <f>L365+L390+L417+L429+L477+L489+L501</f>
        <v>19085437.5</v>
      </c>
      <c r="M363" s="102">
        <f t="shared" ref="M363:O363" si="101">M365+M390+M417+M429+M477+M489+M501</f>
        <v>0</v>
      </c>
      <c r="N363" s="102">
        <f t="shared" si="101"/>
        <v>3215133.3</v>
      </c>
      <c r="O363" s="102">
        <f t="shared" si="101"/>
        <v>18363500</v>
      </c>
      <c r="P363" s="102"/>
      <c r="Q363" s="102"/>
    </row>
    <row r="364" spans="1:17" s="4" customFormat="1" ht="13.8" x14ac:dyDescent="0.25">
      <c r="A364" s="99"/>
      <c r="B364" s="99" t="s">
        <v>362</v>
      </c>
      <c r="C364" s="99"/>
      <c r="D364" s="99"/>
      <c r="E364" s="99"/>
      <c r="F364" s="99"/>
      <c r="G364" s="100"/>
      <c r="H364" s="101"/>
      <c r="I364" s="102"/>
      <c r="J364" s="157"/>
      <c r="K364" s="157"/>
      <c r="L364" s="157"/>
      <c r="M364" s="157"/>
      <c r="N364" s="157"/>
      <c r="O364" s="157"/>
      <c r="P364" s="157"/>
      <c r="Q364" s="157"/>
    </row>
    <row r="365" spans="1:17" s="4" customFormat="1" ht="13.8" x14ac:dyDescent="0.25">
      <c r="A365" s="103" t="s">
        <v>255</v>
      </c>
      <c r="B365" s="103"/>
      <c r="C365" s="103"/>
      <c r="D365" s="103"/>
      <c r="E365" s="103"/>
      <c r="F365" s="103"/>
      <c r="G365" s="106"/>
      <c r="H365" s="107"/>
      <c r="I365" s="105">
        <f>I369+I382</f>
        <v>606431</v>
      </c>
      <c r="J365" s="105">
        <f t="shared" ref="J365:O365" si="102">J369+J382</f>
        <v>399800.68999999994</v>
      </c>
      <c r="K365" s="105">
        <f t="shared" si="86"/>
        <v>373569</v>
      </c>
      <c r="L365" s="105">
        <f t="shared" si="102"/>
        <v>980000</v>
      </c>
      <c r="M365" s="105">
        <f t="shared" si="102"/>
        <v>0</v>
      </c>
      <c r="N365" s="105">
        <f t="shared" si="102"/>
        <v>862239.2</v>
      </c>
      <c r="O365" s="105">
        <f t="shared" si="102"/>
        <v>749000</v>
      </c>
      <c r="P365" s="105"/>
      <c r="Q365" s="105"/>
    </row>
    <row r="366" spans="1:17" ht="16.5" customHeight="1" x14ac:dyDescent="0.25">
      <c r="A366" s="119" t="s">
        <v>256</v>
      </c>
      <c r="B366" s="119"/>
      <c r="C366" s="119"/>
      <c r="D366" s="119"/>
      <c r="E366" s="119"/>
      <c r="F366" s="119"/>
      <c r="G366" s="122"/>
      <c r="H366" s="123"/>
      <c r="I366" s="121"/>
      <c r="J366" s="159"/>
      <c r="K366" s="159"/>
      <c r="L366" s="159"/>
      <c r="M366" s="159"/>
      <c r="N366" s="159"/>
      <c r="O366" s="159"/>
      <c r="P366" s="159"/>
      <c r="Q366" s="159"/>
    </row>
    <row r="367" spans="1:17" ht="16.5" customHeight="1" x14ac:dyDescent="0.25">
      <c r="A367" s="131" t="s">
        <v>259</v>
      </c>
      <c r="B367" s="131"/>
      <c r="C367" s="131"/>
      <c r="D367" s="131"/>
      <c r="E367" s="131"/>
      <c r="F367" s="131"/>
      <c r="G367" s="132"/>
      <c r="H367" s="133"/>
      <c r="I367" s="134"/>
      <c r="J367" s="160"/>
      <c r="K367" s="160"/>
      <c r="L367" s="160"/>
      <c r="M367" s="160"/>
      <c r="N367" s="160"/>
      <c r="O367" s="160"/>
      <c r="P367" s="160"/>
      <c r="Q367" s="160"/>
    </row>
    <row r="368" spans="1:17" ht="16.5" customHeight="1" x14ac:dyDescent="0.25">
      <c r="A368" s="110" t="s">
        <v>400</v>
      </c>
      <c r="B368" s="110"/>
      <c r="C368" s="110"/>
      <c r="D368" s="110"/>
      <c r="E368" s="110"/>
      <c r="F368" s="110"/>
      <c r="G368" s="116"/>
      <c r="H368" s="117"/>
      <c r="I368" s="115"/>
      <c r="J368" s="147"/>
      <c r="K368" s="147"/>
      <c r="L368" s="147"/>
      <c r="M368" s="147"/>
      <c r="N368" s="147"/>
      <c r="O368" s="147"/>
      <c r="P368" s="147"/>
      <c r="Q368" s="147"/>
    </row>
    <row r="369" spans="1:17" ht="16.5" customHeight="1" x14ac:dyDescent="0.25">
      <c r="A369" s="110"/>
      <c r="B369" s="110" t="s">
        <v>420</v>
      </c>
      <c r="C369" s="110"/>
      <c r="D369" s="110"/>
      <c r="E369" s="110"/>
      <c r="F369" s="110"/>
      <c r="G369" s="116"/>
      <c r="H369" s="117"/>
      <c r="I369" s="115">
        <f>I371</f>
        <v>292000</v>
      </c>
      <c r="J369" s="115">
        <f t="shared" ref="J369:O369" si="103">J371</f>
        <v>134898.65</v>
      </c>
      <c r="K369" s="115">
        <f t="shared" si="86"/>
        <v>376000</v>
      </c>
      <c r="L369" s="115">
        <f t="shared" si="103"/>
        <v>668000</v>
      </c>
      <c r="M369" s="115">
        <f t="shared" si="103"/>
        <v>0</v>
      </c>
      <c r="N369" s="115">
        <f t="shared" si="103"/>
        <v>599599.54999999993</v>
      </c>
      <c r="O369" s="115">
        <f t="shared" si="103"/>
        <v>499000</v>
      </c>
      <c r="P369" s="115"/>
      <c r="Q369" s="115"/>
    </row>
    <row r="370" spans="1:17" ht="16.5" customHeight="1" x14ac:dyDescent="0.25">
      <c r="A370" s="22"/>
      <c r="B370" s="22"/>
      <c r="C370" s="22"/>
      <c r="D370" s="22"/>
      <c r="E370" s="22"/>
      <c r="F370" s="22"/>
      <c r="G370" s="30"/>
      <c r="H370" s="22"/>
      <c r="I370" s="30"/>
      <c r="J370" s="1"/>
    </row>
    <row r="371" spans="1:17" s="42" customFormat="1" ht="16.5" customHeight="1" x14ac:dyDescent="0.25">
      <c r="A371" s="23">
        <v>32</v>
      </c>
      <c r="B371" s="23" t="s">
        <v>8</v>
      </c>
      <c r="C371" s="23"/>
      <c r="D371" s="23"/>
      <c r="E371" s="23"/>
      <c r="F371" s="23"/>
      <c r="G371" s="29"/>
      <c r="H371" s="23"/>
      <c r="I371" s="29">
        <f>I372+I377</f>
        <v>292000</v>
      </c>
      <c r="J371" s="29">
        <f t="shared" ref="J371:O371" si="104">J372+J377</f>
        <v>134898.65</v>
      </c>
      <c r="K371" s="29">
        <f t="shared" si="86"/>
        <v>376000</v>
      </c>
      <c r="L371" s="29">
        <f t="shared" si="104"/>
        <v>668000</v>
      </c>
      <c r="M371" s="29">
        <f t="shared" si="104"/>
        <v>0</v>
      </c>
      <c r="N371" s="29">
        <f t="shared" si="104"/>
        <v>599599.54999999993</v>
      </c>
      <c r="O371" s="29">
        <f t="shared" si="104"/>
        <v>499000</v>
      </c>
      <c r="P371" s="29">
        <v>500000</v>
      </c>
      <c r="Q371" s="29">
        <v>550000</v>
      </c>
    </row>
    <row r="372" spans="1:17" s="42" customFormat="1" ht="16.5" customHeight="1" x14ac:dyDescent="0.25">
      <c r="A372" s="23">
        <v>322</v>
      </c>
      <c r="B372" s="23" t="s">
        <v>75</v>
      </c>
      <c r="C372" s="23"/>
      <c r="D372" s="23"/>
      <c r="E372" s="23"/>
      <c r="F372" s="23"/>
      <c r="G372" s="29"/>
      <c r="H372" s="23"/>
      <c r="I372" s="29">
        <f>SUM(I373:I376)</f>
        <v>57000</v>
      </c>
      <c r="J372" s="29">
        <f t="shared" ref="J372:M372" si="105">SUM(J373:J376)</f>
        <v>28699.85</v>
      </c>
      <c r="K372" s="29">
        <f t="shared" si="86"/>
        <v>8000</v>
      </c>
      <c r="L372" s="29">
        <f t="shared" si="105"/>
        <v>65000</v>
      </c>
      <c r="M372" s="29">
        <f t="shared" si="105"/>
        <v>0</v>
      </c>
      <c r="N372" s="29">
        <f>SUM(N373:N376)</f>
        <v>52670.329999999994</v>
      </c>
      <c r="O372" s="29">
        <f>SUM(O373:O376)</f>
        <v>76000</v>
      </c>
      <c r="P372" s="29"/>
      <c r="Q372" s="29"/>
    </row>
    <row r="373" spans="1:17" s="42" customFormat="1" ht="16.5" customHeight="1" x14ac:dyDescent="0.25">
      <c r="A373" s="43">
        <v>3221</v>
      </c>
      <c r="B373" s="43" t="s">
        <v>260</v>
      </c>
      <c r="C373" s="43"/>
      <c r="D373" s="43"/>
      <c r="E373" s="43"/>
      <c r="F373" s="43"/>
      <c r="G373" s="44"/>
      <c r="H373" s="43"/>
      <c r="I373" s="44">
        <v>5000</v>
      </c>
      <c r="J373" s="45">
        <v>2266.2399999999998</v>
      </c>
      <c r="K373" s="1">
        <f t="shared" si="86"/>
        <v>0</v>
      </c>
      <c r="L373" s="45">
        <v>5000</v>
      </c>
      <c r="N373" s="45">
        <v>5182.3900000000003</v>
      </c>
      <c r="O373" s="45">
        <v>6000</v>
      </c>
      <c r="P373" s="44"/>
      <c r="Q373" s="44"/>
    </row>
    <row r="374" spans="1:17" s="42" customFormat="1" x14ac:dyDescent="0.25">
      <c r="A374" s="43">
        <v>3223</v>
      </c>
      <c r="B374" s="43" t="s">
        <v>531</v>
      </c>
      <c r="C374" s="43"/>
      <c r="D374" s="43"/>
      <c r="E374" s="43"/>
      <c r="F374" s="43"/>
      <c r="G374" s="44"/>
      <c r="H374" s="43"/>
      <c r="I374" s="44">
        <v>30000</v>
      </c>
      <c r="J374" s="45">
        <v>22403.01</v>
      </c>
      <c r="K374" s="1">
        <f t="shared" si="86"/>
        <v>0</v>
      </c>
      <c r="L374" s="45">
        <v>30000</v>
      </c>
      <c r="N374" s="45">
        <v>19877.5</v>
      </c>
      <c r="O374" s="45">
        <v>40000</v>
      </c>
      <c r="P374" s="44"/>
      <c r="Q374" s="44"/>
    </row>
    <row r="375" spans="1:17" s="42" customFormat="1" x14ac:dyDescent="0.25">
      <c r="A375" s="43">
        <v>3224</v>
      </c>
      <c r="B375" s="43" t="s">
        <v>401</v>
      </c>
      <c r="C375" s="43"/>
      <c r="D375" s="43"/>
      <c r="E375" s="43"/>
      <c r="F375" s="43"/>
      <c r="G375" s="44"/>
      <c r="H375" s="43"/>
      <c r="I375" s="44">
        <v>2000</v>
      </c>
      <c r="J375" s="45"/>
      <c r="K375" s="1">
        <f t="shared" si="86"/>
        <v>18000</v>
      </c>
      <c r="L375" s="45">
        <v>20000</v>
      </c>
      <c r="N375" s="45">
        <v>18781.84</v>
      </c>
      <c r="O375" s="45">
        <v>20000</v>
      </c>
      <c r="P375" s="44"/>
      <c r="Q375" s="44"/>
    </row>
    <row r="376" spans="1:17" s="42" customFormat="1" x14ac:dyDescent="0.25">
      <c r="A376" s="41">
        <v>3224</v>
      </c>
      <c r="B376" s="41" t="s">
        <v>261</v>
      </c>
      <c r="C376" s="43"/>
      <c r="D376" s="43"/>
      <c r="E376" s="43"/>
      <c r="F376" s="43"/>
      <c r="G376" s="44"/>
      <c r="H376" s="43"/>
      <c r="I376" s="44">
        <v>20000</v>
      </c>
      <c r="J376" s="45">
        <v>4030.6</v>
      </c>
      <c r="K376" s="1">
        <f t="shared" si="86"/>
        <v>-10000</v>
      </c>
      <c r="L376" s="45">
        <v>10000</v>
      </c>
      <c r="N376" s="45">
        <v>8828.6</v>
      </c>
      <c r="O376" s="45">
        <v>10000</v>
      </c>
      <c r="P376" s="44"/>
      <c r="Q376" s="44"/>
    </row>
    <row r="377" spans="1:17" s="12" customFormat="1" ht="15" x14ac:dyDescent="0.25">
      <c r="A377" s="23">
        <v>323</v>
      </c>
      <c r="B377" s="23" t="s">
        <v>77</v>
      </c>
      <c r="C377" s="23"/>
      <c r="D377" s="23"/>
      <c r="E377" s="23"/>
      <c r="F377" s="23"/>
      <c r="G377" s="30"/>
      <c r="H377" s="22"/>
      <c r="I377" s="29">
        <f>SUM(I378:I380)</f>
        <v>235000</v>
      </c>
      <c r="J377" s="29">
        <f t="shared" ref="J377" si="106">SUM(J378:J380)</f>
        <v>106198.8</v>
      </c>
      <c r="K377" s="10">
        <f t="shared" si="86"/>
        <v>368000</v>
      </c>
      <c r="L377" s="29">
        <f>SUM(L378:L381)</f>
        <v>603000</v>
      </c>
      <c r="M377" s="29">
        <f t="shared" ref="M377" si="107">SUM(M378:M381)</f>
        <v>0</v>
      </c>
      <c r="N377" s="29">
        <f>SUM(N378:N381)</f>
        <v>546929.22</v>
      </c>
      <c r="O377" s="29">
        <f>SUM(O378:O381)</f>
        <v>423000</v>
      </c>
      <c r="P377" s="29"/>
      <c r="Q377" s="29"/>
    </row>
    <row r="378" spans="1:17" x14ac:dyDescent="0.25">
      <c r="A378" s="41">
        <v>3232</v>
      </c>
      <c r="B378" s="41" t="s">
        <v>262</v>
      </c>
      <c r="C378" s="22"/>
      <c r="D378" s="22"/>
      <c r="E378" s="22"/>
      <c r="F378" s="22"/>
      <c r="G378" s="30"/>
      <c r="H378" s="22"/>
      <c r="I378" s="30">
        <v>5000</v>
      </c>
      <c r="J378" s="1">
        <v>5322.39</v>
      </c>
      <c r="K378" s="1">
        <f t="shared" si="86"/>
        <v>3000</v>
      </c>
      <c r="L378" s="1">
        <v>8000</v>
      </c>
      <c r="N378" s="1">
        <v>7393.45</v>
      </c>
      <c r="O378" s="1">
        <v>8000</v>
      </c>
      <c r="P378" s="32"/>
      <c r="Q378" s="32"/>
    </row>
    <row r="379" spans="1:17" x14ac:dyDescent="0.25">
      <c r="A379" s="41">
        <v>3232</v>
      </c>
      <c r="B379" s="41" t="s">
        <v>263</v>
      </c>
      <c r="C379" s="22"/>
      <c r="D379" s="22"/>
      <c r="E379" s="22"/>
      <c r="F379" s="31"/>
      <c r="G379" s="30"/>
      <c r="H379" s="22"/>
      <c r="I379" s="30">
        <v>10000</v>
      </c>
      <c r="J379" s="1">
        <v>10007.66</v>
      </c>
      <c r="K379" s="1">
        <f t="shared" si="86"/>
        <v>5000</v>
      </c>
      <c r="L379" s="1">
        <v>15000</v>
      </c>
      <c r="N379" s="1">
        <v>8012.5</v>
      </c>
      <c r="O379" s="1">
        <v>15000</v>
      </c>
      <c r="P379" s="44"/>
      <c r="Q379" s="44"/>
    </row>
    <row r="380" spans="1:17" ht="13.8" x14ac:dyDescent="0.25">
      <c r="A380" s="41">
        <v>3232</v>
      </c>
      <c r="B380" s="41" t="s">
        <v>264</v>
      </c>
      <c r="C380" s="22"/>
      <c r="D380" s="22"/>
      <c r="E380" s="22"/>
      <c r="F380" s="22"/>
      <c r="G380" s="34"/>
      <c r="H380" s="33"/>
      <c r="I380" s="30">
        <v>220000</v>
      </c>
      <c r="J380" s="1">
        <v>90868.75</v>
      </c>
      <c r="K380" s="1">
        <f t="shared" si="86"/>
        <v>210000</v>
      </c>
      <c r="L380" s="1">
        <v>430000</v>
      </c>
      <c r="N380" s="1">
        <v>408641.63</v>
      </c>
      <c r="O380" s="1">
        <v>400000</v>
      </c>
      <c r="P380" s="44"/>
      <c r="Q380" s="44"/>
    </row>
    <row r="381" spans="1:17" s="12" customFormat="1" ht="15" x14ac:dyDescent="0.25">
      <c r="A381" s="41">
        <v>3232</v>
      </c>
      <c r="B381" s="41" t="s">
        <v>418</v>
      </c>
      <c r="C381" s="22"/>
      <c r="D381" s="22"/>
      <c r="E381" s="22"/>
      <c r="F381" s="22"/>
      <c r="G381" s="28"/>
      <c r="H381" s="27"/>
      <c r="I381" s="30"/>
      <c r="J381" s="39"/>
      <c r="K381" s="1"/>
      <c r="L381" s="45">
        <v>150000</v>
      </c>
      <c r="N381" s="45">
        <v>122881.64</v>
      </c>
      <c r="O381" s="45"/>
      <c r="P381" s="45"/>
      <c r="Q381" s="45"/>
    </row>
    <row r="382" spans="1:17" s="4" customFormat="1" ht="13.8" x14ac:dyDescent="0.25">
      <c r="A382" s="110" t="s">
        <v>269</v>
      </c>
      <c r="B382" s="110"/>
      <c r="C382" s="110"/>
      <c r="D382" s="110"/>
      <c r="E382" s="110"/>
      <c r="F382" s="110"/>
      <c r="G382" s="115"/>
      <c r="H382" s="110"/>
      <c r="I382" s="115">
        <f>I384</f>
        <v>314431</v>
      </c>
      <c r="J382" s="115">
        <f t="shared" ref="J382:O382" si="108">J384</f>
        <v>264902.03999999998</v>
      </c>
      <c r="K382" s="115">
        <f t="shared" si="86"/>
        <v>-2431</v>
      </c>
      <c r="L382" s="115">
        <f t="shared" si="108"/>
        <v>312000</v>
      </c>
      <c r="M382" s="115">
        <f t="shared" si="108"/>
        <v>0</v>
      </c>
      <c r="N382" s="115">
        <f t="shared" si="108"/>
        <v>262639.65000000002</v>
      </c>
      <c r="O382" s="115">
        <f t="shared" si="108"/>
        <v>250000</v>
      </c>
      <c r="P382" s="115"/>
      <c r="Q382" s="115"/>
    </row>
    <row r="383" spans="1:17" s="12" customFormat="1" ht="15" x14ac:dyDescent="0.25">
      <c r="A383" s="131" t="s">
        <v>428</v>
      </c>
      <c r="B383" s="131"/>
      <c r="C383" s="131"/>
      <c r="D383" s="131"/>
      <c r="E383" s="131"/>
      <c r="F383" s="131"/>
      <c r="G383" s="132"/>
      <c r="H383" s="133"/>
      <c r="I383" s="134"/>
      <c r="J383" s="160"/>
      <c r="K383" s="160"/>
      <c r="L383" s="160"/>
      <c r="M383" s="160"/>
      <c r="N383" s="160"/>
      <c r="O383" s="160"/>
      <c r="P383" s="160"/>
      <c r="Q383" s="160"/>
    </row>
    <row r="384" spans="1:17" s="12" customFormat="1" ht="15" x14ac:dyDescent="0.25">
      <c r="A384" s="23">
        <v>32</v>
      </c>
      <c r="B384" s="23" t="s">
        <v>8</v>
      </c>
      <c r="C384" s="23"/>
      <c r="D384" s="23"/>
      <c r="E384" s="23"/>
      <c r="F384" s="23"/>
      <c r="G384" s="30"/>
      <c r="H384" s="22"/>
      <c r="I384" s="29">
        <f t="shared" ref="I384:O384" si="109">I385+I387</f>
        <v>314431</v>
      </c>
      <c r="J384" s="29">
        <f t="shared" si="109"/>
        <v>264902.03999999998</v>
      </c>
      <c r="K384" s="29">
        <f t="shared" si="86"/>
        <v>-2431</v>
      </c>
      <c r="L384" s="29">
        <f t="shared" si="109"/>
        <v>312000</v>
      </c>
      <c r="M384" s="29">
        <f t="shared" si="109"/>
        <v>0</v>
      </c>
      <c r="N384" s="29">
        <f t="shared" si="109"/>
        <v>262639.65000000002</v>
      </c>
      <c r="O384" s="29">
        <f t="shared" si="109"/>
        <v>250000</v>
      </c>
      <c r="P384" s="29">
        <v>200000</v>
      </c>
      <c r="Q384" s="29">
        <v>200000</v>
      </c>
    </row>
    <row r="385" spans="1:17" s="12" customFormat="1" ht="15" x14ac:dyDescent="0.25">
      <c r="A385" s="23">
        <v>322</v>
      </c>
      <c r="B385" s="23" t="s">
        <v>75</v>
      </c>
      <c r="C385" s="23"/>
      <c r="D385" s="23"/>
      <c r="E385" s="23"/>
      <c r="F385" s="23"/>
      <c r="G385" s="30"/>
      <c r="H385" s="22"/>
      <c r="I385" s="29">
        <f t="shared" ref="I385:O385" si="110">I386</f>
        <v>100000</v>
      </c>
      <c r="J385" s="29">
        <f t="shared" si="110"/>
        <v>92653.29</v>
      </c>
      <c r="K385" s="29">
        <f t="shared" si="86"/>
        <v>12000</v>
      </c>
      <c r="L385" s="29">
        <f t="shared" si="110"/>
        <v>112000</v>
      </c>
      <c r="M385" s="29">
        <f t="shared" si="110"/>
        <v>0</v>
      </c>
      <c r="N385" s="29">
        <f t="shared" si="110"/>
        <v>69758.399999999994</v>
      </c>
      <c r="O385" s="29">
        <f t="shared" si="110"/>
        <v>100000</v>
      </c>
      <c r="P385" s="29"/>
      <c r="Q385" s="29"/>
    </row>
    <row r="386" spans="1:17" s="12" customFormat="1" ht="15" x14ac:dyDescent="0.25">
      <c r="A386" s="22">
        <v>3223</v>
      </c>
      <c r="B386" s="22" t="s">
        <v>36</v>
      </c>
      <c r="C386" s="22"/>
      <c r="D386" s="22"/>
      <c r="E386" s="22"/>
      <c r="F386" s="22"/>
      <c r="G386" s="30"/>
      <c r="H386" s="22"/>
      <c r="I386" s="30">
        <v>100000</v>
      </c>
      <c r="J386" s="1">
        <v>92653.29</v>
      </c>
      <c r="K386" s="1">
        <f t="shared" si="86"/>
        <v>12000</v>
      </c>
      <c r="L386" s="1">
        <v>112000</v>
      </c>
      <c r="N386" s="45">
        <v>69758.399999999994</v>
      </c>
      <c r="O386" s="45">
        <v>100000</v>
      </c>
      <c r="P386" s="45"/>
      <c r="Q386" s="45"/>
    </row>
    <row r="387" spans="1:17" s="12" customFormat="1" ht="15" x14ac:dyDescent="0.25">
      <c r="A387" s="23">
        <v>323</v>
      </c>
      <c r="B387" s="23" t="s">
        <v>77</v>
      </c>
      <c r="C387" s="23"/>
      <c r="D387" s="23"/>
      <c r="E387" s="23"/>
      <c r="F387" s="23"/>
      <c r="G387" s="23"/>
      <c r="H387" s="23"/>
      <c r="I387" s="29">
        <f t="shared" ref="I387:O387" si="111">I388</f>
        <v>214431</v>
      </c>
      <c r="J387" s="29">
        <f t="shared" si="111"/>
        <v>172248.75</v>
      </c>
      <c r="K387" s="29">
        <f t="shared" si="86"/>
        <v>-14431</v>
      </c>
      <c r="L387" s="29">
        <f t="shared" si="111"/>
        <v>200000</v>
      </c>
      <c r="M387" s="29">
        <f t="shared" si="111"/>
        <v>0</v>
      </c>
      <c r="N387" s="29">
        <f t="shared" si="111"/>
        <v>192881.25</v>
      </c>
      <c r="O387" s="29">
        <f t="shared" si="111"/>
        <v>150000</v>
      </c>
      <c r="P387" s="29"/>
      <c r="Q387" s="29"/>
    </row>
    <row r="388" spans="1:17" s="12" customFormat="1" ht="15" x14ac:dyDescent="0.25">
      <c r="A388" s="22">
        <v>3232</v>
      </c>
      <c r="B388" s="31" t="s">
        <v>106</v>
      </c>
      <c r="C388" s="22"/>
      <c r="D388" s="22"/>
      <c r="E388" s="22"/>
      <c r="F388" s="22"/>
      <c r="G388" s="35"/>
      <c r="H388" s="19"/>
      <c r="I388" s="30">
        <v>214431</v>
      </c>
      <c r="J388" s="1">
        <v>172248.75</v>
      </c>
      <c r="K388" s="1">
        <f t="shared" si="86"/>
        <v>-14431</v>
      </c>
      <c r="L388" s="1">
        <v>200000</v>
      </c>
      <c r="N388" s="45">
        <v>192881.25</v>
      </c>
      <c r="O388" s="45">
        <v>150000</v>
      </c>
      <c r="P388" s="45"/>
      <c r="Q388" s="45"/>
    </row>
    <row r="389" spans="1:17" s="12" customFormat="1" ht="15" x14ac:dyDescent="0.25">
      <c r="A389" s="22"/>
      <c r="B389" s="43"/>
      <c r="C389" s="22"/>
      <c r="D389" s="22"/>
      <c r="E389" s="22"/>
      <c r="F389" s="22"/>
      <c r="G389" s="28"/>
      <c r="H389" s="27"/>
      <c r="I389" s="30"/>
      <c r="J389" s="39"/>
      <c r="K389" s="1"/>
      <c r="L389" s="39"/>
      <c r="N389" s="39"/>
      <c r="O389" s="39"/>
      <c r="P389" s="39"/>
      <c r="Q389" s="39"/>
    </row>
    <row r="390" spans="1:17" s="2" customFormat="1" ht="13.8" x14ac:dyDescent="0.25">
      <c r="A390" s="103" t="s">
        <v>265</v>
      </c>
      <c r="B390" s="103"/>
      <c r="C390" s="103"/>
      <c r="D390" s="103"/>
      <c r="E390" s="103"/>
      <c r="F390" s="103"/>
      <c r="G390" s="106"/>
      <c r="H390" s="107"/>
      <c r="I390" s="105">
        <f>I394+I403+I410</f>
        <v>2505000</v>
      </c>
      <c r="J390" s="105">
        <f>J394+J403+J410</f>
        <v>1984746.19</v>
      </c>
      <c r="K390" s="105">
        <f t="shared" si="86"/>
        <v>-1715000</v>
      </c>
      <c r="L390" s="105">
        <f>L394+L403+L410</f>
        <v>790000</v>
      </c>
      <c r="M390" s="105">
        <f t="shared" ref="M390:O390" si="112">M394+M403+M410</f>
        <v>0</v>
      </c>
      <c r="N390" s="105">
        <f t="shared" si="112"/>
        <v>748670.99</v>
      </c>
      <c r="O390" s="105">
        <f t="shared" si="112"/>
        <v>1550000</v>
      </c>
      <c r="P390" s="105"/>
      <c r="Q390" s="105"/>
    </row>
    <row r="391" spans="1:17" s="2" customFormat="1" ht="13.8" x14ac:dyDescent="0.25">
      <c r="A391" s="119" t="s">
        <v>256</v>
      </c>
      <c r="B391" s="119"/>
      <c r="C391" s="119"/>
      <c r="D391" s="119"/>
      <c r="E391" s="119"/>
      <c r="F391" s="119"/>
      <c r="G391" s="122"/>
      <c r="H391" s="123"/>
      <c r="I391" s="121"/>
      <c r="J391" s="159"/>
      <c r="K391" s="159">
        <f t="shared" si="86"/>
        <v>0</v>
      </c>
      <c r="L391" s="159"/>
      <c r="M391" s="159"/>
      <c r="N391" s="159"/>
      <c r="O391" s="159"/>
      <c r="P391" s="159"/>
      <c r="Q391" s="159"/>
    </row>
    <row r="392" spans="1:17" s="2" customFormat="1" ht="13.8" x14ac:dyDescent="0.25">
      <c r="A392" s="131" t="s">
        <v>259</v>
      </c>
      <c r="B392" s="131"/>
      <c r="C392" s="131"/>
      <c r="D392" s="131"/>
      <c r="E392" s="131"/>
      <c r="F392" s="131"/>
      <c r="G392" s="132"/>
      <c r="H392" s="133"/>
      <c r="I392" s="134"/>
      <c r="J392" s="160"/>
      <c r="K392" s="160">
        <f t="shared" si="86"/>
        <v>0</v>
      </c>
      <c r="L392" s="160"/>
      <c r="M392" s="160"/>
      <c r="N392" s="160"/>
      <c r="O392" s="160"/>
      <c r="P392" s="160"/>
      <c r="Q392" s="160"/>
    </row>
    <row r="393" spans="1:17" s="2" customFormat="1" ht="13.8" x14ac:dyDescent="0.25">
      <c r="A393" s="131"/>
      <c r="B393" s="131"/>
      <c r="C393" s="131" t="s">
        <v>384</v>
      </c>
      <c r="D393" s="131"/>
      <c r="E393" s="131"/>
      <c r="F393" s="131"/>
      <c r="G393" s="132"/>
      <c r="H393" s="133"/>
      <c r="I393" s="134"/>
      <c r="J393" s="160"/>
      <c r="K393" s="160">
        <f t="shared" si="86"/>
        <v>0</v>
      </c>
      <c r="L393" s="160"/>
      <c r="M393" s="160"/>
      <c r="N393" s="160"/>
      <c r="O393" s="160"/>
      <c r="P393" s="160"/>
      <c r="Q393" s="160"/>
    </row>
    <row r="394" spans="1:17" s="2" customFormat="1" ht="13.8" x14ac:dyDescent="0.25">
      <c r="A394" s="110" t="s">
        <v>361</v>
      </c>
      <c r="B394" s="110"/>
      <c r="C394" s="110"/>
      <c r="D394" s="110"/>
      <c r="E394" s="110"/>
      <c r="F394" s="110"/>
      <c r="G394" s="116"/>
      <c r="H394" s="117"/>
      <c r="I394" s="115">
        <f>I397</f>
        <v>1815000</v>
      </c>
      <c r="J394" s="115">
        <f t="shared" ref="J394:O394" si="113">J397</f>
        <v>1513416.44</v>
      </c>
      <c r="K394" s="115">
        <f t="shared" si="86"/>
        <v>-1065000</v>
      </c>
      <c r="L394" s="115">
        <f t="shared" si="113"/>
        <v>750000</v>
      </c>
      <c r="M394" s="115">
        <f t="shared" si="113"/>
        <v>0</v>
      </c>
      <c r="N394" s="115">
        <f t="shared" si="113"/>
        <v>748670.99</v>
      </c>
      <c r="O394" s="115">
        <f t="shared" si="113"/>
        <v>1150000</v>
      </c>
      <c r="P394" s="115"/>
      <c r="Q394" s="115"/>
    </row>
    <row r="395" spans="1:17" s="2" customFormat="1" ht="13.8" x14ac:dyDescent="0.25">
      <c r="A395" s="110"/>
      <c r="B395" s="110" t="s">
        <v>392</v>
      </c>
      <c r="C395" s="110"/>
      <c r="D395" s="110"/>
      <c r="E395" s="110"/>
      <c r="F395" s="110"/>
      <c r="G395" s="116"/>
      <c r="H395" s="117"/>
      <c r="I395" s="115"/>
      <c r="J395" s="147"/>
      <c r="K395" s="147">
        <f t="shared" si="86"/>
        <v>0</v>
      </c>
      <c r="L395" s="147"/>
      <c r="M395" s="147"/>
      <c r="N395" s="147"/>
      <c r="O395" s="147"/>
      <c r="P395" s="147"/>
      <c r="Q395" s="147"/>
    </row>
    <row r="396" spans="1:17" s="2" customFormat="1" x14ac:dyDescent="0.25">
      <c r="A396" s="23"/>
      <c r="B396" s="23"/>
      <c r="C396" s="23"/>
      <c r="D396" s="23"/>
      <c r="E396" s="23"/>
      <c r="F396" s="23"/>
      <c r="G396" s="30"/>
      <c r="H396" s="22"/>
      <c r="I396" s="29"/>
      <c r="J396" s="10"/>
      <c r="K396" s="10">
        <f t="shared" si="86"/>
        <v>0</v>
      </c>
      <c r="L396" s="10"/>
      <c r="N396" s="10"/>
      <c r="O396" s="10"/>
      <c r="P396" s="10"/>
      <c r="Q396" s="10"/>
    </row>
    <row r="397" spans="1:17" x14ac:dyDescent="0.25">
      <c r="A397" s="23">
        <v>42</v>
      </c>
      <c r="B397" s="23" t="s">
        <v>266</v>
      </c>
      <c r="C397" s="23"/>
      <c r="D397" s="23"/>
      <c r="E397" s="23"/>
      <c r="F397" s="23"/>
      <c r="G397" s="30"/>
      <c r="H397" s="22"/>
      <c r="I397" s="29">
        <f>I398</f>
        <v>1815000</v>
      </c>
      <c r="J397" s="29">
        <f t="shared" ref="J397:O397" si="114">J398</f>
        <v>1513416.44</v>
      </c>
      <c r="K397" s="29">
        <f t="shared" si="86"/>
        <v>-1065000</v>
      </c>
      <c r="L397" s="29">
        <f t="shared" si="114"/>
        <v>750000</v>
      </c>
      <c r="M397" s="29">
        <f t="shared" si="114"/>
        <v>0</v>
      </c>
      <c r="N397" s="29">
        <f t="shared" si="114"/>
        <v>748670.99</v>
      </c>
      <c r="O397" s="29">
        <f t="shared" si="114"/>
        <v>1150000</v>
      </c>
      <c r="P397" s="29">
        <v>700000</v>
      </c>
      <c r="Q397" s="29">
        <v>800000</v>
      </c>
    </row>
    <row r="398" spans="1:17" s="2" customFormat="1" x14ac:dyDescent="0.25">
      <c r="A398" s="23">
        <v>421</v>
      </c>
      <c r="B398" s="23" t="s">
        <v>81</v>
      </c>
      <c r="C398" s="23"/>
      <c r="D398" s="23"/>
      <c r="E398" s="23"/>
      <c r="F398" s="23"/>
      <c r="G398" s="29"/>
      <c r="H398" s="23"/>
      <c r="I398" s="29">
        <f>SUM(I399:I400)</f>
        <v>1815000</v>
      </c>
      <c r="J398" s="29">
        <f t="shared" ref="J398" si="115">SUM(J399:J400)</f>
        <v>1513416.44</v>
      </c>
      <c r="K398" s="29">
        <f t="shared" si="86"/>
        <v>-1065000</v>
      </c>
      <c r="L398" s="29">
        <f>SUM(L399:L401)</f>
        <v>750000</v>
      </c>
      <c r="M398" s="29">
        <f t="shared" ref="M398:O398" si="116">SUM(M399:M401)</f>
        <v>0</v>
      </c>
      <c r="N398" s="29">
        <f t="shared" si="116"/>
        <v>748670.99</v>
      </c>
      <c r="O398" s="29">
        <f t="shared" si="116"/>
        <v>1150000</v>
      </c>
      <c r="P398" s="29"/>
      <c r="Q398" s="29"/>
    </row>
    <row r="399" spans="1:17" s="42" customFormat="1" x14ac:dyDescent="0.25">
      <c r="A399" s="43">
        <v>4213</v>
      </c>
      <c r="B399" s="43" t="s">
        <v>267</v>
      </c>
      <c r="C399" s="43"/>
      <c r="D399" s="43"/>
      <c r="E399" s="43"/>
      <c r="F399" s="43"/>
      <c r="G399" s="43"/>
      <c r="H399" s="43"/>
      <c r="I399" s="44">
        <v>1515000</v>
      </c>
      <c r="J399" s="45">
        <v>1513416.44</v>
      </c>
      <c r="K399" s="45">
        <f t="shared" si="86"/>
        <v>-1515000</v>
      </c>
      <c r="L399" s="45"/>
      <c r="N399" s="45"/>
      <c r="O399" s="45"/>
      <c r="P399" s="45"/>
      <c r="Q399" s="45"/>
    </row>
    <row r="400" spans="1:17" s="42" customFormat="1" x14ac:dyDescent="0.25">
      <c r="A400" s="41">
        <v>4213</v>
      </c>
      <c r="B400" s="41" t="s">
        <v>268</v>
      </c>
      <c r="C400" s="43"/>
      <c r="D400" s="43"/>
      <c r="E400" s="43"/>
      <c r="F400" s="43"/>
      <c r="G400" s="94"/>
      <c r="H400" s="41"/>
      <c r="I400" s="44">
        <v>300000</v>
      </c>
      <c r="J400" s="45">
        <v>0</v>
      </c>
      <c r="K400" s="45">
        <f t="shared" si="86"/>
        <v>450000</v>
      </c>
      <c r="L400" s="45">
        <v>750000</v>
      </c>
      <c r="N400" s="45">
        <v>748670.99</v>
      </c>
      <c r="O400" s="45">
        <v>1150000</v>
      </c>
      <c r="P400" s="45"/>
      <c r="Q400" s="45"/>
    </row>
    <row r="401" spans="1:17" s="42" customFormat="1" x14ac:dyDescent="0.25">
      <c r="A401" s="41"/>
      <c r="B401" s="41"/>
      <c r="C401" s="43"/>
      <c r="D401" s="43"/>
      <c r="E401" s="43"/>
      <c r="F401" s="43"/>
      <c r="G401" s="94"/>
      <c r="H401" s="41"/>
      <c r="I401" s="44"/>
      <c r="J401" s="45"/>
      <c r="K401" s="45"/>
      <c r="L401" s="45"/>
      <c r="N401" s="45"/>
      <c r="O401" s="45"/>
      <c r="P401" s="45"/>
      <c r="Q401" s="45"/>
    </row>
    <row r="402" spans="1:17" s="4" customFormat="1" ht="13.8" x14ac:dyDescent="0.25">
      <c r="A402" s="110" t="s">
        <v>360</v>
      </c>
      <c r="B402" s="110"/>
      <c r="C402" s="110"/>
      <c r="D402" s="110"/>
      <c r="E402" s="110"/>
      <c r="F402" s="110"/>
      <c r="G402" s="115"/>
      <c r="H402" s="110"/>
      <c r="I402" s="115"/>
      <c r="J402" s="154"/>
      <c r="K402" s="154"/>
      <c r="L402" s="154"/>
      <c r="M402" s="154"/>
      <c r="N402" s="154"/>
      <c r="O402" s="154"/>
      <c r="P402" s="154"/>
      <c r="Q402" s="154"/>
    </row>
    <row r="403" spans="1:17" s="4" customFormat="1" ht="13.8" x14ac:dyDescent="0.25">
      <c r="A403" s="110"/>
      <c r="B403" s="110" t="s">
        <v>359</v>
      </c>
      <c r="C403" s="110"/>
      <c r="D403" s="110"/>
      <c r="E403" s="110"/>
      <c r="F403" s="110"/>
      <c r="G403" s="115"/>
      <c r="H403" s="110"/>
      <c r="I403" s="115">
        <f>I405</f>
        <v>170000</v>
      </c>
      <c r="J403" s="115">
        <f t="shared" ref="J403:O403" si="117">J405</f>
        <v>157772.25</v>
      </c>
      <c r="K403" s="115">
        <f t="shared" si="86"/>
        <v>-170000</v>
      </c>
      <c r="L403" s="115">
        <f t="shared" si="117"/>
        <v>0</v>
      </c>
      <c r="M403" s="115">
        <f t="shared" si="117"/>
        <v>0</v>
      </c>
      <c r="N403" s="115">
        <f t="shared" si="117"/>
        <v>0</v>
      </c>
      <c r="O403" s="115">
        <f t="shared" si="117"/>
        <v>250000</v>
      </c>
      <c r="P403" s="115"/>
      <c r="Q403" s="115"/>
    </row>
    <row r="404" spans="1:17" s="42" customFormat="1" x14ac:dyDescent="0.25">
      <c r="A404" s="41"/>
      <c r="B404" s="41"/>
      <c r="C404" s="43"/>
      <c r="D404" s="43"/>
      <c r="E404" s="43"/>
      <c r="F404" s="43"/>
      <c r="G404" s="94"/>
      <c r="H404" s="41"/>
      <c r="I404" s="44"/>
      <c r="J404" s="45"/>
      <c r="K404" s="45">
        <f t="shared" si="86"/>
        <v>0</v>
      </c>
      <c r="L404" s="45"/>
      <c r="N404" s="45"/>
      <c r="O404" s="45"/>
      <c r="P404" s="45"/>
      <c r="Q404" s="45"/>
    </row>
    <row r="405" spans="1:17" s="42" customFormat="1" x14ac:dyDescent="0.25">
      <c r="A405" s="23">
        <v>42</v>
      </c>
      <c r="B405" s="23" t="s">
        <v>266</v>
      </c>
      <c r="C405" s="23"/>
      <c r="D405" s="23"/>
      <c r="E405" s="23"/>
      <c r="F405" s="23"/>
      <c r="G405" s="30"/>
      <c r="H405" s="22"/>
      <c r="I405" s="29">
        <f>I406</f>
        <v>170000</v>
      </c>
      <c r="J405" s="29">
        <f t="shared" ref="J405:O405" si="118">J406</f>
        <v>157772.25</v>
      </c>
      <c r="K405" s="29">
        <f t="shared" si="86"/>
        <v>-170000</v>
      </c>
      <c r="L405" s="29">
        <f t="shared" si="118"/>
        <v>0</v>
      </c>
      <c r="M405" s="29">
        <f t="shared" si="118"/>
        <v>0</v>
      </c>
      <c r="N405" s="29">
        <f t="shared" si="118"/>
        <v>0</v>
      </c>
      <c r="O405" s="29">
        <f t="shared" si="118"/>
        <v>250000</v>
      </c>
      <c r="P405" s="29">
        <v>0</v>
      </c>
      <c r="Q405" s="29">
        <v>0</v>
      </c>
    </row>
    <row r="406" spans="1:17" s="42" customFormat="1" x14ac:dyDescent="0.25">
      <c r="A406" s="23">
        <v>421</v>
      </c>
      <c r="B406" s="23" t="s">
        <v>81</v>
      </c>
      <c r="C406" s="23"/>
      <c r="D406" s="23"/>
      <c r="E406" s="23"/>
      <c r="F406" s="23"/>
      <c r="G406" s="29"/>
      <c r="H406" s="23"/>
      <c r="I406" s="29">
        <f>I407</f>
        <v>170000</v>
      </c>
      <c r="J406" s="29">
        <f t="shared" ref="J406:O406" si="119">J407</f>
        <v>157772.25</v>
      </c>
      <c r="K406" s="29">
        <f t="shared" ref="K406:K483" si="120">L406-I406</f>
        <v>-170000</v>
      </c>
      <c r="L406" s="29">
        <f t="shared" si="119"/>
        <v>0</v>
      </c>
      <c r="M406" s="29">
        <f t="shared" si="119"/>
        <v>0</v>
      </c>
      <c r="N406" s="29">
        <f t="shared" si="119"/>
        <v>0</v>
      </c>
      <c r="O406" s="29">
        <f t="shared" si="119"/>
        <v>250000</v>
      </c>
      <c r="P406" s="29"/>
      <c r="Q406" s="29"/>
    </row>
    <row r="407" spans="1:17" s="42" customFormat="1" x14ac:dyDescent="0.25">
      <c r="A407" s="41">
        <v>4212</v>
      </c>
      <c r="B407" s="41" t="s">
        <v>505</v>
      </c>
      <c r="C407" s="43"/>
      <c r="D407" s="43"/>
      <c r="E407" s="43"/>
      <c r="F407" s="43"/>
      <c r="G407" s="94"/>
      <c r="H407" s="41"/>
      <c r="I407" s="44">
        <v>170000</v>
      </c>
      <c r="J407" s="45">
        <v>157772.25</v>
      </c>
      <c r="K407" s="45">
        <f t="shared" si="120"/>
        <v>-170000</v>
      </c>
      <c r="L407" s="45">
        <v>0</v>
      </c>
      <c r="N407" s="45"/>
      <c r="O407" s="45">
        <v>250000</v>
      </c>
      <c r="P407" s="45"/>
      <c r="Q407" s="45"/>
    </row>
    <row r="408" spans="1:17" s="42" customFormat="1" x14ac:dyDescent="0.25">
      <c r="A408" s="41"/>
      <c r="B408" s="41"/>
      <c r="C408" s="43"/>
      <c r="D408" s="43"/>
      <c r="E408" s="43"/>
      <c r="F408" s="43"/>
      <c r="G408" s="94"/>
      <c r="H408" s="41"/>
      <c r="I408" s="44"/>
      <c r="J408" s="45"/>
      <c r="K408" s="45"/>
      <c r="L408" s="45"/>
      <c r="N408" s="45"/>
      <c r="O408" s="45"/>
      <c r="P408" s="45"/>
      <c r="Q408" s="45"/>
    </row>
    <row r="409" spans="1:17" s="4" customFormat="1" ht="13.8" x14ac:dyDescent="0.25">
      <c r="A409" s="110" t="s">
        <v>402</v>
      </c>
      <c r="B409" s="110"/>
      <c r="C409" s="110"/>
      <c r="D409" s="110"/>
      <c r="E409" s="110"/>
      <c r="F409" s="110"/>
      <c r="G409" s="115"/>
      <c r="H409" s="110"/>
      <c r="I409" s="115"/>
      <c r="J409" s="154"/>
      <c r="K409" s="154">
        <f t="shared" si="120"/>
        <v>0</v>
      </c>
      <c r="L409" s="154"/>
      <c r="M409" s="154"/>
      <c r="N409" s="154"/>
      <c r="O409" s="154"/>
      <c r="P409" s="154"/>
      <c r="Q409" s="154"/>
    </row>
    <row r="410" spans="1:17" s="4" customFormat="1" ht="13.8" x14ac:dyDescent="0.25">
      <c r="A410" s="110"/>
      <c r="B410" s="110" t="s">
        <v>391</v>
      </c>
      <c r="C410" s="110"/>
      <c r="D410" s="110"/>
      <c r="E410" s="110"/>
      <c r="F410" s="110"/>
      <c r="G410" s="115"/>
      <c r="H410" s="110"/>
      <c r="I410" s="115">
        <f>I412</f>
        <v>520000</v>
      </c>
      <c r="J410" s="115">
        <f t="shared" ref="J410:O410" si="121">J412</f>
        <v>313557.5</v>
      </c>
      <c r="K410" s="115">
        <f t="shared" si="120"/>
        <v>-480000</v>
      </c>
      <c r="L410" s="115">
        <f t="shared" si="121"/>
        <v>40000</v>
      </c>
      <c r="M410" s="115">
        <f t="shared" si="121"/>
        <v>0</v>
      </c>
      <c r="N410" s="115">
        <f t="shared" si="121"/>
        <v>0</v>
      </c>
      <c r="O410" s="115">
        <f t="shared" si="121"/>
        <v>150000</v>
      </c>
      <c r="P410" s="115"/>
      <c r="Q410" s="115"/>
    </row>
    <row r="411" spans="1:17" s="42" customFormat="1" x14ac:dyDescent="0.25">
      <c r="A411" s="41"/>
      <c r="B411" s="41"/>
      <c r="C411" s="43"/>
      <c r="D411" s="43"/>
      <c r="E411" s="43"/>
      <c r="F411" s="43"/>
      <c r="G411" s="94"/>
      <c r="H411" s="41"/>
      <c r="I411" s="44"/>
      <c r="J411" s="45"/>
      <c r="K411" s="45">
        <f t="shared" si="120"/>
        <v>0</v>
      </c>
      <c r="L411" s="45"/>
      <c r="N411" s="45"/>
      <c r="O411" s="45"/>
      <c r="P411" s="45"/>
      <c r="Q411" s="45"/>
    </row>
    <row r="412" spans="1:17" s="42" customFormat="1" x14ac:dyDescent="0.25">
      <c r="A412" s="23">
        <v>42</v>
      </c>
      <c r="B412" s="23" t="s">
        <v>266</v>
      </c>
      <c r="C412" s="23"/>
      <c r="D412" s="23"/>
      <c r="E412" s="23"/>
      <c r="F412" s="23"/>
      <c r="G412" s="30"/>
      <c r="H412" s="22"/>
      <c r="I412" s="29">
        <f>I413</f>
        <v>520000</v>
      </c>
      <c r="J412" s="29">
        <f t="shared" ref="J412:O412" si="122">J413</f>
        <v>313557.5</v>
      </c>
      <c r="K412" s="29">
        <f t="shared" si="120"/>
        <v>-480000</v>
      </c>
      <c r="L412" s="29">
        <f t="shared" si="122"/>
        <v>40000</v>
      </c>
      <c r="M412" s="29">
        <f t="shared" si="122"/>
        <v>0</v>
      </c>
      <c r="N412" s="29">
        <f t="shared" si="122"/>
        <v>0</v>
      </c>
      <c r="O412" s="29">
        <f t="shared" si="122"/>
        <v>150000</v>
      </c>
      <c r="P412" s="29">
        <v>100000</v>
      </c>
      <c r="Q412" s="29">
        <v>100000</v>
      </c>
    </row>
    <row r="413" spans="1:17" s="42" customFormat="1" x14ac:dyDescent="0.25">
      <c r="A413" s="23">
        <v>421</v>
      </c>
      <c r="B413" s="23" t="s">
        <v>81</v>
      </c>
      <c r="C413" s="23"/>
      <c r="D413" s="23"/>
      <c r="E413" s="23"/>
      <c r="F413" s="23"/>
      <c r="G413" s="29"/>
      <c r="H413" s="23"/>
      <c r="I413" s="29">
        <f>I414</f>
        <v>520000</v>
      </c>
      <c r="J413" s="29">
        <f t="shared" ref="J413:O413" si="123">J414</f>
        <v>313557.5</v>
      </c>
      <c r="K413" s="29">
        <f t="shared" si="120"/>
        <v>-480000</v>
      </c>
      <c r="L413" s="29">
        <f t="shared" si="123"/>
        <v>40000</v>
      </c>
      <c r="M413" s="29">
        <f t="shared" si="123"/>
        <v>0</v>
      </c>
      <c r="N413" s="29">
        <f t="shared" si="123"/>
        <v>0</v>
      </c>
      <c r="O413" s="29">
        <f t="shared" si="123"/>
        <v>150000</v>
      </c>
      <c r="P413" s="29"/>
      <c r="Q413" s="29"/>
    </row>
    <row r="414" spans="1:17" s="42" customFormat="1" x14ac:dyDescent="0.25">
      <c r="A414" s="41">
        <v>4214</v>
      </c>
      <c r="B414" s="41" t="s">
        <v>212</v>
      </c>
      <c r="C414" s="43"/>
      <c r="D414" s="43"/>
      <c r="E414" s="43"/>
      <c r="F414" s="43"/>
      <c r="G414" s="94"/>
      <c r="H414" s="41"/>
      <c r="I414" s="44">
        <v>520000</v>
      </c>
      <c r="J414" s="45">
        <v>313557.5</v>
      </c>
      <c r="K414" s="45">
        <f t="shared" si="120"/>
        <v>-480000</v>
      </c>
      <c r="L414" s="45">
        <v>40000</v>
      </c>
      <c r="N414" s="45"/>
      <c r="O414" s="45">
        <v>150000</v>
      </c>
      <c r="P414" s="45"/>
      <c r="Q414" s="45"/>
    </row>
    <row r="415" spans="1:17" s="22" customFormat="1" x14ac:dyDescent="0.25">
      <c r="A415" s="41"/>
      <c r="B415" s="41"/>
      <c r="C415" s="43"/>
      <c r="D415" s="43"/>
      <c r="E415" s="43"/>
      <c r="F415" s="43"/>
      <c r="G415" s="94"/>
      <c r="H415" s="41"/>
      <c r="I415" s="44"/>
      <c r="J415" s="45"/>
      <c r="K415" s="45"/>
      <c r="L415" s="45"/>
      <c r="N415" s="30"/>
      <c r="O415" s="30"/>
      <c r="P415" s="30"/>
      <c r="Q415" s="30"/>
    </row>
    <row r="416" spans="1:17" s="23" customFormat="1" x14ac:dyDescent="0.25">
      <c r="A416" s="41"/>
      <c r="B416" s="41"/>
      <c r="C416" s="43"/>
      <c r="D416" s="43"/>
      <c r="E416" s="43"/>
      <c r="F416" s="43"/>
      <c r="G416" s="94"/>
      <c r="H416" s="41"/>
      <c r="I416" s="44"/>
      <c r="J416" s="45"/>
      <c r="K416" s="45"/>
      <c r="L416" s="45"/>
      <c r="N416" s="29"/>
      <c r="O416" s="29"/>
      <c r="P416" s="35"/>
      <c r="Q416" s="35"/>
    </row>
    <row r="417" spans="1:17" s="23" customFormat="1" ht="13.8" x14ac:dyDescent="0.25">
      <c r="A417" s="103" t="s">
        <v>358</v>
      </c>
      <c r="B417" s="103"/>
      <c r="C417" s="103"/>
      <c r="D417" s="103"/>
      <c r="E417" s="103"/>
      <c r="F417" s="103"/>
      <c r="G417" s="106"/>
      <c r="H417" s="107"/>
      <c r="I417" s="105">
        <f>I422</f>
        <v>29500</v>
      </c>
      <c r="J417" s="105">
        <f t="shared" ref="J417:O417" si="124">J422</f>
        <v>11940.53</v>
      </c>
      <c r="K417" s="105">
        <f t="shared" si="120"/>
        <v>154500</v>
      </c>
      <c r="L417" s="105">
        <f t="shared" si="124"/>
        <v>184000</v>
      </c>
      <c r="M417" s="105">
        <f t="shared" si="124"/>
        <v>0</v>
      </c>
      <c r="N417" s="105">
        <f t="shared" si="124"/>
        <v>10596.29</v>
      </c>
      <c r="O417" s="105">
        <f t="shared" si="124"/>
        <v>191000</v>
      </c>
      <c r="P417" s="105"/>
      <c r="Q417" s="105"/>
    </row>
    <row r="418" spans="1:17" s="23" customFormat="1" ht="13.8" x14ac:dyDescent="0.25">
      <c r="A418" s="103"/>
      <c r="B418" s="103" t="s">
        <v>357</v>
      </c>
      <c r="C418" s="103"/>
      <c r="D418" s="103"/>
      <c r="E418" s="103"/>
      <c r="F418" s="103"/>
      <c r="G418" s="106"/>
      <c r="H418" s="107"/>
      <c r="I418" s="105"/>
      <c r="J418" s="158"/>
      <c r="K418" s="158"/>
      <c r="L418" s="158"/>
      <c r="M418" s="158"/>
      <c r="N418" s="158"/>
      <c r="O418" s="158"/>
      <c r="P418" s="158"/>
      <c r="Q418" s="158"/>
    </row>
    <row r="419" spans="1:17" s="23" customFormat="1" ht="13.8" x14ac:dyDescent="0.25">
      <c r="A419" s="119" t="s">
        <v>256</v>
      </c>
      <c r="B419" s="119"/>
      <c r="C419" s="119"/>
      <c r="D419" s="119"/>
      <c r="E419" s="119"/>
      <c r="F419" s="119"/>
      <c r="G419" s="122"/>
      <c r="H419" s="123"/>
      <c r="I419" s="121"/>
      <c r="J419" s="159"/>
      <c r="K419" s="159"/>
      <c r="L419" s="159"/>
      <c r="M419" s="159"/>
      <c r="N419" s="159"/>
      <c r="O419" s="159"/>
      <c r="P419" s="159"/>
      <c r="Q419" s="159"/>
    </row>
    <row r="420" spans="1:17" s="23" customFormat="1" ht="13.8" x14ac:dyDescent="0.25">
      <c r="A420" s="131" t="s">
        <v>270</v>
      </c>
      <c r="B420" s="131"/>
      <c r="C420" s="131"/>
      <c r="D420" s="131"/>
      <c r="E420" s="131"/>
      <c r="F420" s="131"/>
      <c r="G420" s="132"/>
      <c r="H420" s="133"/>
      <c r="I420" s="134"/>
      <c r="J420" s="160"/>
      <c r="K420" s="160"/>
      <c r="L420" s="160"/>
      <c r="M420" s="160"/>
      <c r="N420" s="160"/>
      <c r="O420" s="160"/>
      <c r="P420" s="160"/>
      <c r="Q420" s="160"/>
    </row>
    <row r="421" spans="1:17" s="43" customFormat="1" ht="13.8" x14ac:dyDescent="0.25">
      <c r="A421" s="110" t="s">
        <v>356</v>
      </c>
      <c r="B421" s="110"/>
      <c r="C421" s="110"/>
      <c r="D421" s="110"/>
      <c r="E421" s="110"/>
      <c r="F421" s="110"/>
      <c r="G421" s="116"/>
      <c r="H421" s="117"/>
      <c r="I421" s="115"/>
      <c r="J421" s="147"/>
      <c r="K421" s="147"/>
      <c r="L421" s="147"/>
      <c r="M421" s="147"/>
      <c r="N421" s="147"/>
      <c r="O421" s="147"/>
      <c r="P421" s="147"/>
      <c r="Q421" s="147"/>
    </row>
    <row r="422" spans="1:17" s="43" customFormat="1" ht="13.8" x14ac:dyDescent="0.25">
      <c r="A422" s="110"/>
      <c r="B422" s="110" t="s">
        <v>355</v>
      </c>
      <c r="C422" s="110"/>
      <c r="D422" s="110"/>
      <c r="E422" s="110"/>
      <c r="F422" s="110"/>
      <c r="G422" s="116"/>
      <c r="H422" s="117"/>
      <c r="I422" s="115">
        <f>I424</f>
        <v>29500</v>
      </c>
      <c r="J422" s="115">
        <f t="shared" ref="J422:O422" si="125">J424</f>
        <v>11940.53</v>
      </c>
      <c r="K422" s="115">
        <f t="shared" si="120"/>
        <v>154500</v>
      </c>
      <c r="L422" s="115">
        <f t="shared" si="125"/>
        <v>184000</v>
      </c>
      <c r="M422" s="115">
        <f t="shared" si="125"/>
        <v>0</v>
      </c>
      <c r="N422" s="115">
        <f t="shared" si="125"/>
        <v>10596.29</v>
      </c>
      <c r="O422" s="115">
        <f t="shared" si="125"/>
        <v>191000</v>
      </c>
      <c r="P422" s="115"/>
      <c r="Q422" s="115"/>
    </row>
    <row r="423" spans="1:17" s="43" customFormat="1" ht="13.8" x14ac:dyDescent="0.25">
      <c r="A423" s="27"/>
      <c r="B423" s="27"/>
      <c r="C423" s="27"/>
      <c r="D423" s="27"/>
      <c r="E423" s="27"/>
      <c r="F423" s="27"/>
      <c r="G423" s="93"/>
      <c r="H423" s="92"/>
      <c r="I423" s="28"/>
      <c r="J423" s="161"/>
      <c r="K423" s="161"/>
      <c r="L423" s="161"/>
      <c r="N423" s="44"/>
      <c r="O423" s="44"/>
      <c r="P423" s="94"/>
      <c r="Q423" s="94"/>
    </row>
    <row r="424" spans="1:17" s="43" customFormat="1" x14ac:dyDescent="0.25">
      <c r="A424" s="23">
        <v>42</v>
      </c>
      <c r="B424" s="23" t="s">
        <v>146</v>
      </c>
      <c r="C424" s="23"/>
      <c r="D424" s="23"/>
      <c r="E424" s="23"/>
      <c r="F424" s="23"/>
      <c r="G424" s="44"/>
      <c r="I424" s="29">
        <f t="shared" ref="I424:O424" si="126">I425</f>
        <v>29500</v>
      </c>
      <c r="J424" s="29">
        <f t="shared" si="126"/>
        <v>11940.53</v>
      </c>
      <c r="K424" s="29">
        <f t="shared" si="120"/>
        <v>154500</v>
      </c>
      <c r="L424" s="29">
        <f t="shared" si="126"/>
        <v>184000</v>
      </c>
      <c r="M424" s="29">
        <f t="shared" si="126"/>
        <v>0</v>
      </c>
      <c r="N424" s="29">
        <f t="shared" si="126"/>
        <v>10596.29</v>
      </c>
      <c r="O424" s="29">
        <f t="shared" si="126"/>
        <v>191000</v>
      </c>
      <c r="P424" s="29">
        <v>170000</v>
      </c>
      <c r="Q424" s="29">
        <v>130000</v>
      </c>
    </row>
    <row r="425" spans="1:17" s="23" customFormat="1" x14ac:dyDescent="0.25">
      <c r="A425" s="23">
        <v>421</v>
      </c>
      <c r="B425" s="23" t="s">
        <v>81</v>
      </c>
      <c r="G425" s="29"/>
      <c r="I425" s="29">
        <f>SUM(I426:I427)</f>
        <v>29500</v>
      </c>
      <c r="J425" s="29">
        <f t="shared" ref="J425:O425" si="127">SUM(J426:J427)</f>
        <v>11940.53</v>
      </c>
      <c r="K425" s="29">
        <f t="shared" si="120"/>
        <v>154500</v>
      </c>
      <c r="L425" s="29">
        <f t="shared" si="127"/>
        <v>184000</v>
      </c>
      <c r="M425" s="29">
        <f t="shared" si="127"/>
        <v>0</v>
      </c>
      <c r="N425" s="29">
        <f t="shared" si="127"/>
        <v>10596.29</v>
      </c>
      <c r="O425" s="29">
        <f t="shared" si="127"/>
        <v>191000</v>
      </c>
      <c r="P425" s="29"/>
      <c r="Q425" s="29"/>
    </row>
    <row r="426" spans="1:17" s="43" customFormat="1" x14ac:dyDescent="0.25">
      <c r="A426" s="22">
        <v>4214</v>
      </c>
      <c r="B426" s="22" t="s">
        <v>105</v>
      </c>
      <c r="C426" s="22"/>
      <c r="D426" s="22"/>
      <c r="E426" s="22"/>
      <c r="F426" s="31"/>
      <c r="G426" s="30"/>
      <c r="H426" s="22"/>
      <c r="I426" s="30">
        <v>25000</v>
      </c>
      <c r="J426" s="45">
        <v>8526.7000000000007</v>
      </c>
      <c r="K426" s="45">
        <f t="shared" si="120"/>
        <v>-5000</v>
      </c>
      <c r="L426" s="45">
        <v>20000</v>
      </c>
      <c r="N426" s="44">
        <v>4481.96</v>
      </c>
      <c r="O426" s="44">
        <v>10000</v>
      </c>
      <c r="P426" s="94"/>
      <c r="Q426" s="94"/>
    </row>
    <row r="427" spans="1:17" s="43" customFormat="1" ht="13.8" x14ac:dyDescent="0.25">
      <c r="A427" s="22">
        <v>4214</v>
      </c>
      <c r="B427" s="43" t="s">
        <v>185</v>
      </c>
      <c r="C427" s="22"/>
      <c r="D427" s="22"/>
      <c r="E427" s="22"/>
      <c r="F427" s="22"/>
      <c r="G427" s="28"/>
      <c r="H427" s="27"/>
      <c r="I427" s="30">
        <v>4500</v>
      </c>
      <c r="J427" s="44">
        <v>3413.83</v>
      </c>
      <c r="K427" s="44">
        <f t="shared" si="120"/>
        <v>159500</v>
      </c>
      <c r="L427" s="44">
        <v>164000</v>
      </c>
      <c r="N427" s="44">
        <v>6114.33</v>
      </c>
      <c r="O427" s="44">
        <v>181000</v>
      </c>
      <c r="P427" s="94"/>
      <c r="Q427" s="94"/>
    </row>
    <row r="428" spans="1:17" s="43" customFormat="1" ht="13.8" x14ac:dyDescent="0.25">
      <c r="A428" s="22"/>
      <c r="C428" s="22"/>
      <c r="D428" s="22"/>
      <c r="E428" s="22"/>
      <c r="F428" s="22"/>
      <c r="G428" s="28"/>
      <c r="H428" s="27"/>
      <c r="I428" s="30"/>
      <c r="J428" s="44"/>
      <c r="K428" s="1"/>
      <c r="L428" s="44"/>
      <c r="N428" s="44"/>
      <c r="O428" s="44"/>
      <c r="P428" s="94"/>
      <c r="Q428" s="94"/>
    </row>
    <row r="429" spans="1:17" s="43" customFormat="1" ht="13.8" x14ac:dyDescent="0.25">
      <c r="A429" s="103" t="s">
        <v>272</v>
      </c>
      <c r="B429" s="103"/>
      <c r="C429" s="103"/>
      <c r="D429" s="103"/>
      <c r="E429" s="103"/>
      <c r="F429" s="103"/>
      <c r="G429" s="106"/>
      <c r="H429" s="107"/>
      <c r="I429" s="105">
        <f>I432+I444+I466+I472</f>
        <v>7747300</v>
      </c>
      <c r="J429" s="105">
        <f>J432+J444+J466+J472</f>
        <v>320746.94</v>
      </c>
      <c r="K429" s="105">
        <f t="shared" si="120"/>
        <v>7470137.5</v>
      </c>
      <c r="L429" s="105">
        <f>L432+L444+L466+L472+L459</f>
        <v>15217437.5</v>
      </c>
      <c r="M429" s="105">
        <f t="shared" ref="M429:O429" si="128">M432+M444+M466+M472+M459</f>
        <v>0</v>
      </c>
      <c r="N429" s="105">
        <f t="shared" si="128"/>
        <v>209782.24</v>
      </c>
      <c r="O429" s="105">
        <f t="shared" si="128"/>
        <v>14919500</v>
      </c>
      <c r="P429" s="105"/>
      <c r="Q429" s="105"/>
    </row>
    <row r="430" spans="1:17" s="43" customFormat="1" ht="13.8" x14ac:dyDescent="0.25">
      <c r="A430" s="119" t="s">
        <v>271</v>
      </c>
      <c r="B430" s="119"/>
      <c r="C430" s="119"/>
      <c r="D430" s="119"/>
      <c r="E430" s="119"/>
      <c r="F430" s="119"/>
      <c r="G430" s="122"/>
      <c r="H430" s="123"/>
      <c r="I430" s="121"/>
      <c r="J430" s="159"/>
      <c r="K430" s="159"/>
      <c r="L430" s="159"/>
      <c r="M430" s="159"/>
      <c r="N430" s="159"/>
      <c r="O430" s="159"/>
      <c r="P430" s="159"/>
      <c r="Q430" s="159"/>
    </row>
    <row r="431" spans="1:17" s="43" customFormat="1" ht="13.8" x14ac:dyDescent="0.25">
      <c r="A431" s="131" t="s">
        <v>270</v>
      </c>
      <c r="B431" s="131"/>
      <c r="C431" s="131"/>
      <c r="D431" s="131"/>
      <c r="E431" s="131"/>
      <c r="F431" s="131"/>
      <c r="G431" s="132"/>
      <c r="H431" s="133"/>
      <c r="I431" s="134"/>
      <c r="J431" s="160"/>
      <c r="K431" s="160"/>
      <c r="L431" s="160"/>
      <c r="M431" s="160"/>
      <c r="N431" s="160"/>
      <c r="O431" s="160"/>
      <c r="P431" s="160"/>
      <c r="Q431" s="160"/>
    </row>
    <row r="432" spans="1:17" s="43" customFormat="1" ht="13.8" x14ac:dyDescent="0.25">
      <c r="A432" s="110" t="s">
        <v>337</v>
      </c>
      <c r="B432" s="110"/>
      <c r="C432" s="110"/>
      <c r="D432" s="110"/>
      <c r="E432" s="110"/>
      <c r="F432" s="110"/>
      <c r="G432" s="116"/>
      <c r="H432" s="117"/>
      <c r="I432" s="115">
        <f>I434+I440</f>
        <v>35300</v>
      </c>
      <c r="J432" s="115">
        <f t="shared" ref="J432" si="129">J434+J440</f>
        <v>26854.239999999998</v>
      </c>
      <c r="K432" s="115">
        <f t="shared" si="120"/>
        <v>10200</v>
      </c>
      <c r="L432" s="115">
        <f>L434+L440</f>
        <v>45500</v>
      </c>
      <c r="M432" s="115">
        <f t="shared" ref="M432:O432" si="130">M434+M440</f>
        <v>0</v>
      </c>
      <c r="N432" s="115">
        <f t="shared" si="130"/>
        <v>50699.68</v>
      </c>
      <c r="O432" s="115">
        <f t="shared" si="130"/>
        <v>57000</v>
      </c>
      <c r="P432" s="115"/>
      <c r="Q432" s="115"/>
    </row>
    <row r="433" spans="1:17" s="43" customFormat="1" ht="13.8" x14ac:dyDescent="0.25">
      <c r="A433" s="22"/>
      <c r="C433" s="22"/>
      <c r="D433" s="22"/>
      <c r="E433" s="22"/>
      <c r="F433" s="22"/>
      <c r="G433" s="28"/>
      <c r="H433" s="27"/>
      <c r="I433" s="30"/>
      <c r="J433" s="44"/>
      <c r="K433" s="44"/>
      <c r="L433" s="44"/>
      <c r="N433" s="44"/>
      <c r="O433" s="44"/>
      <c r="P433" s="44"/>
      <c r="Q433" s="44"/>
    </row>
    <row r="434" spans="1:17" s="43" customFormat="1" ht="13.8" x14ac:dyDescent="0.25">
      <c r="A434" s="23">
        <v>32</v>
      </c>
      <c r="B434" s="23" t="s">
        <v>8</v>
      </c>
      <c r="C434" s="23"/>
      <c r="D434" s="23"/>
      <c r="E434" s="23"/>
      <c r="F434" s="23"/>
      <c r="G434" s="28"/>
      <c r="H434" s="27"/>
      <c r="I434" s="29">
        <f>I435</f>
        <v>23300</v>
      </c>
      <c r="J434" s="29">
        <f t="shared" ref="J434:O434" si="131">J435</f>
        <v>16854.239999999998</v>
      </c>
      <c r="K434" s="29">
        <f t="shared" si="120"/>
        <v>10200</v>
      </c>
      <c r="L434" s="29">
        <f t="shared" si="131"/>
        <v>33500</v>
      </c>
      <c r="M434" s="29">
        <f t="shared" si="131"/>
        <v>0</v>
      </c>
      <c r="N434" s="29">
        <f t="shared" si="131"/>
        <v>41699.68</v>
      </c>
      <c r="O434" s="29">
        <f t="shared" si="131"/>
        <v>45000</v>
      </c>
      <c r="P434" s="29">
        <v>45000</v>
      </c>
      <c r="Q434" s="29">
        <v>45000</v>
      </c>
    </row>
    <row r="435" spans="1:17" s="43" customFormat="1" ht="13.8" x14ac:dyDescent="0.25">
      <c r="A435" s="23">
        <v>323</v>
      </c>
      <c r="B435" s="23" t="s">
        <v>77</v>
      </c>
      <c r="C435" s="23"/>
      <c r="D435" s="23"/>
      <c r="E435" s="23"/>
      <c r="F435" s="23"/>
      <c r="G435" s="28"/>
      <c r="H435" s="27"/>
      <c r="I435" s="29">
        <f t="shared" ref="I435:K435" si="132">SUM(I436:I439)</f>
        <v>23300</v>
      </c>
      <c r="J435" s="29">
        <f t="shared" si="132"/>
        <v>16854.239999999998</v>
      </c>
      <c r="K435" s="29">
        <f t="shared" si="132"/>
        <v>10200</v>
      </c>
      <c r="L435" s="29">
        <f>SUM(L436:L439)</f>
        <v>33500</v>
      </c>
      <c r="M435" s="29">
        <f t="shared" ref="M435:O435" si="133">SUM(M436:M439)</f>
        <v>0</v>
      </c>
      <c r="N435" s="29">
        <f t="shared" si="133"/>
        <v>41699.68</v>
      </c>
      <c r="O435" s="29">
        <f t="shared" si="133"/>
        <v>45000</v>
      </c>
      <c r="P435" s="29"/>
      <c r="Q435" s="29"/>
    </row>
    <row r="436" spans="1:17" s="43" customFormat="1" ht="13.8" x14ac:dyDescent="0.25">
      <c r="A436" s="22">
        <v>3233</v>
      </c>
      <c r="B436" s="43" t="s">
        <v>161</v>
      </c>
      <c r="C436" s="22"/>
      <c r="D436" s="22"/>
      <c r="E436" s="22"/>
      <c r="F436" s="22"/>
      <c r="G436" s="28"/>
      <c r="H436" s="27"/>
      <c r="I436" s="30">
        <v>1300</v>
      </c>
      <c r="J436" s="44">
        <v>1228.8800000000001</v>
      </c>
      <c r="K436" s="44">
        <f t="shared" si="120"/>
        <v>-1300</v>
      </c>
      <c r="L436" s="44"/>
      <c r="N436" s="29"/>
      <c r="O436" s="29"/>
      <c r="P436" s="29"/>
      <c r="Q436" s="29"/>
    </row>
    <row r="437" spans="1:17" s="43" customFormat="1" ht="13.8" x14ac:dyDescent="0.25">
      <c r="A437" s="22">
        <v>3234</v>
      </c>
      <c r="B437" s="43" t="s">
        <v>273</v>
      </c>
      <c r="C437" s="22"/>
      <c r="D437" s="22"/>
      <c r="E437" s="22"/>
      <c r="F437" s="22"/>
      <c r="G437" s="28"/>
      <c r="H437" s="27"/>
      <c r="I437" s="30">
        <v>12000</v>
      </c>
      <c r="J437" s="44">
        <v>14002.03</v>
      </c>
      <c r="K437" s="44">
        <f t="shared" si="120"/>
        <v>13000</v>
      </c>
      <c r="L437" s="44">
        <v>25000</v>
      </c>
      <c r="N437" s="44">
        <v>33660.68</v>
      </c>
      <c r="O437" s="44">
        <v>35000</v>
      </c>
      <c r="P437" s="44"/>
      <c r="Q437" s="44"/>
    </row>
    <row r="438" spans="1:17" s="43" customFormat="1" ht="13.8" x14ac:dyDescent="0.25">
      <c r="A438" s="20">
        <v>3234</v>
      </c>
      <c r="B438" s="41" t="s">
        <v>431</v>
      </c>
      <c r="C438" s="22"/>
      <c r="D438" s="22"/>
      <c r="E438" s="22"/>
      <c r="F438" s="22"/>
      <c r="G438" s="28"/>
      <c r="H438" s="27"/>
      <c r="I438" s="30"/>
      <c r="J438" s="44"/>
      <c r="K438" s="44"/>
      <c r="L438" s="177">
        <v>0</v>
      </c>
      <c r="N438" s="29"/>
      <c r="O438" s="44"/>
      <c r="P438" s="44"/>
      <c r="Q438" s="44"/>
    </row>
    <row r="439" spans="1:17" s="43" customFormat="1" ht="13.8" x14ac:dyDescent="0.25">
      <c r="A439" s="20">
        <v>3239</v>
      </c>
      <c r="B439" s="41" t="s">
        <v>388</v>
      </c>
      <c r="C439" s="22"/>
      <c r="D439" s="22"/>
      <c r="E439" s="22"/>
      <c r="F439" s="22"/>
      <c r="G439" s="28"/>
      <c r="H439" s="27"/>
      <c r="I439" s="30">
        <v>10000</v>
      </c>
      <c r="J439" s="44">
        <v>1623.33</v>
      </c>
      <c r="K439" s="44">
        <f t="shared" si="120"/>
        <v>-1500</v>
      </c>
      <c r="L439" s="177">
        <v>8500</v>
      </c>
      <c r="N439" s="44">
        <v>8039</v>
      </c>
      <c r="O439" s="44">
        <v>10000</v>
      </c>
      <c r="P439" s="44"/>
      <c r="Q439" s="44"/>
    </row>
    <row r="440" spans="1:17" s="43" customFormat="1" ht="13.8" x14ac:dyDescent="0.25">
      <c r="A440" s="19">
        <v>36</v>
      </c>
      <c r="B440" s="19" t="s">
        <v>109</v>
      </c>
      <c r="C440" s="23"/>
      <c r="D440" s="23"/>
      <c r="E440" s="23"/>
      <c r="F440" s="23"/>
      <c r="G440" s="28"/>
      <c r="H440" s="27"/>
      <c r="I440" s="29">
        <f>I441</f>
        <v>12000</v>
      </c>
      <c r="J440" s="29">
        <f t="shared" ref="J440:O440" si="134">J441</f>
        <v>10000</v>
      </c>
      <c r="K440" s="29">
        <f t="shared" si="120"/>
        <v>0</v>
      </c>
      <c r="L440" s="29">
        <f t="shared" si="134"/>
        <v>12000</v>
      </c>
      <c r="M440" s="29">
        <f t="shared" si="134"/>
        <v>0</v>
      </c>
      <c r="N440" s="29">
        <f t="shared" si="134"/>
        <v>9000</v>
      </c>
      <c r="O440" s="29">
        <f t="shared" si="134"/>
        <v>12000</v>
      </c>
      <c r="P440" s="29">
        <v>12000</v>
      </c>
      <c r="Q440" s="29">
        <v>12000</v>
      </c>
    </row>
    <row r="441" spans="1:17" s="23" customFormat="1" ht="13.8" x14ac:dyDescent="0.25">
      <c r="A441" s="19">
        <v>363</v>
      </c>
      <c r="B441" s="19" t="s">
        <v>109</v>
      </c>
      <c r="G441" s="28"/>
      <c r="H441" s="27"/>
      <c r="I441" s="29">
        <f>I442</f>
        <v>12000</v>
      </c>
      <c r="J441" s="29">
        <f t="shared" ref="J441:O441" si="135">J442</f>
        <v>10000</v>
      </c>
      <c r="K441" s="29">
        <f t="shared" si="120"/>
        <v>0</v>
      </c>
      <c r="L441" s="29">
        <f t="shared" si="135"/>
        <v>12000</v>
      </c>
      <c r="M441" s="29">
        <f t="shared" si="135"/>
        <v>0</v>
      </c>
      <c r="N441" s="29">
        <f t="shared" si="135"/>
        <v>9000</v>
      </c>
      <c r="O441" s="29">
        <f t="shared" si="135"/>
        <v>12000</v>
      </c>
      <c r="P441" s="29"/>
      <c r="Q441" s="29"/>
    </row>
    <row r="442" spans="1:17" s="23" customFormat="1" ht="13.8" x14ac:dyDescent="0.25">
      <c r="A442" s="20">
        <v>3631</v>
      </c>
      <c r="B442" s="41" t="s">
        <v>163</v>
      </c>
      <c r="C442" s="22"/>
      <c r="D442" s="22"/>
      <c r="E442" s="22"/>
      <c r="F442" s="22"/>
      <c r="G442" s="28"/>
      <c r="H442" s="27"/>
      <c r="I442" s="30">
        <v>12000</v>
      </c>
      <c r="J442" s="44">
        <v>10000</v>
      </c>
      <c r="K442" s="44">
        <f t="shared" si="120"/>
        <v>0</v>
      </c>
      <c r="L442" s="44">
        <v>12000</v>
      </c>
      <c r="N442" s="44">
        <v>9000</v>
      </c>
      <c r="O442" s="44">
        <v>12000</v>
      </c>
      <c r="P442" s="29"/>
      <c r="Q442" s="29"/>
    </row>
    <row r="443" spans="1:17" s="43" customFormat="1" ht="13.8" x14ac:dyDescent="0.25">
      <c r="A443" s="20"/>
      <c r="B443" s="41"/>
      <c r="C443" s="22"/>
      <c r="D443" s="22"/>
      <c r="E443" s="22"/>
      <c r="F443" s="22"/>
      <c r="G443" s="28"/>
      <c r="H443" s="27"/>
      <c r="I443" s="30"/>
      <c r="J443" s="44"/>
      <c r="K443" s="44"/>
      <c r="L443" s="44"/>
      <c r="N443" s="44"/>
      <c r="O443" s="44"/>
      <c r="P443" s="44"/>
      <c r="Q443" s="44"/>
    </row>
    <row r="444" spans="1:17" s="43" customFormat="1" ht="13.8" x14ac:dyDescent="0.25">
      <c r="A444" s="110" t="s">
        <v>436</v>
      </c>
      <c r="B444" s="110"/>
      <c r="C444" s="110"/>
      <c r="D444" s="110"/>
      <c r="E444" s="110"/>
      <c r="F444" s="110"/>
      <c r="G444" s="115"/>
      <c r="H444" s="110"/>
      <c r="I444" s="115">
        <f>I446</f>
        <v>7500000</v>
      </c>
      <c r="J444" s="115">
        <f t="shared" ref="J444:M444" si="136">J446</f>
        <v>119875</v>
      </c>
      <c r="K444" s="115">
        <f t="shared" si="120"/>
        <v>7549937.5</v>
      </c>
      <c r="L444" s="115">
        <f>L446+L455</f>
        <v>15049937.5</v>
      </c>
      <c r="M444" s="115">
        <f t="shared" si="136"/>
        <v>0</v>
      </c>
      <c r="N444" s="115">
        <f>N446+N455</f>
        <v>156903.79999999999</v>
      </c>
      <c r="O444" s="115">
        <f>O446+O455</f>
        <v>14832500</v>
      </c>
      <c r="P444" s="115"/>
      <c r="Q444" s="115"/>
    </row>
    <row r="445" spans="1:17" s="43" customFormat="1" ht="13.8" x14ac:dyDescent="0.25">
      <c r="A445" s="110"/>
      <c r="B445" s="110" t="s">
        <v>485</v>
      </c>
      <c r="C445" s="110"/>
      <c r="D445" s="110"/>
      <c r="E445" s="110"/>
      <c r="F445" s="110"/>
      <c r="G445" s="115"/>
      <c r="H445" s="110"/>
      <c r="I445" s="115"/>
      <c r="J445" s="115"/>
      <c r="K445" s="115"/>
      <c r="L445" s="115"/>
      <c r="M445" s="115"/>
      <c r="N445" s="115"/>
      <c r="O445" s="115"/>
      <c r="P445" s="115"/>
      <c r="Q445" s="115"/>
    </row>
    <row r="446" spans="1:17" s="43" customFormat="1" ht="13.8" x14ac:dyDescent="0.25">
      <c r="A446" s="19">
        <v>32</v>
      </c>
      <c r="B446" s="19" t="s">
        <v>8</v>
      </c>
      <c r="C446" s="23"/>
      <c r="D446" s="23"/>
      <c r="E446" s="23"/>
      <c r="F446" s="23"/>
      <c r="G446" s="28"/>
      <c r="H446" s="27"/>
      <c r="I446" s="29">
        <f>I447</f>
        <v>7500000</v>
      </c>
      <c r="J446" s="29">
        <f t="shared" ref="J446:O446" si="137">J447</f>
        <v>119875</v>
      </c>
      <c r="K446" s="29">
        <f t="shared" si="120"/>
        <v>-6337562.5</v>
      </c>
      <c r="L446" s="29">
        <f>L447</f>
        <v>1162437.5</v>
      </c>
      <c r="M446" s="29">
        <f t="shared" si="137"/>
        <v>0</v>
      </c>
      <c r="N446" s="29">
        <f t="shared" si="137"/>
        <v>156903.79999999999</v>
      </c>
      <c r="O446" s="29">
        <f t="shared" si="137"/>
        <v>945000</v>
      </c>
      <c r="P446" s="29">
        <v>30000</v>
      </c>
      <c r="Q446" s="29">
        <v>30000</v>
      </c>
    </row>
    <row r="447" spans="1:17" s="23" customFormat="1" ht="13.8" x14ac:dyDescent="0.25">
      <c r="A447" s="19">
        <v>323</v>
      </c>
      <c r="B447" s="19" t="s">
        <v>77</v>
      </c>
      <c r="G447" s="28"/>
      <c r="H447" s="27"/>
      <c r="I447" s="29">
        <f>I449</f>
        <v>7500000</v>
      </c>
      <c r="J447" s="29">
        <f t="shared" ref="J447" si="138">J449</f>
        <v>119875</v>
      </c>
      <c r="K447" s="29">
        <f t="shared" si="120"/>
        <v>-6337562.5</v>
      </c>
      <c r="L447" s="29">
        <f>SUM(L449:L454)</f>
        <v>1162437.5</v>
      </c>
      <c r="M447" s="29">
        <f t="shared" ref="M447" si="139">M449+M450</f>
        <v>0</v>
      </c>
      <c r="N447" s="29">
        <f>SUM(N449:N454)</f>
        <v>156903.79999999999</v>
      </c>
      <c r="O447" s="29">
        <f>SUM(O449:O454)</f>
        <v>945000</v>
      </c>
      <c r="P447" s="29"/>
      <c r="Q447" s="29"/>
    </row>
    <row r="448" spans="1:17" s="43" customFormat="1" ht="13.8" x14ac:dyDescent="0.25">
      <c r="A448" s="41">
        <v>3232</v>
      </c>
      <c r="B448" s="41" t="s">
        <v>516</v>
      </c>
      <c r="G448" s="93"/>
      <c r="H448" s="92"/>
      <c r="I448" s="44"/>
      <c r="J448" s="44"/>
      <c r="K448" s="44"/>
      <c r="L448" s="44"/>
      <c r="M448" s="44"/>
      <c r="N448" s="44"/>
      <c r="O448" s="44"/>
      <c r="P448" s="44"/>
      <c r="Q448" s="44"/>
    </row>
    <row r="449" spans="1:17" s="23" customFormat="1" ht="13.8" x14ac:dyDescent="0.25">
      <c r="A449" s="41">
        <v>3233</v>
      </c>
      <c r="B449" s="41" t="s">
        <v>490</v>
      </c>
      <c r="C449" s="43"/>
      <c r="D449" s="43"/>
      <c r="E449" s="43"/>
      <c r="F449" s="43"/>
      <c r="G449" s="93"/>
      <c r="H449" s="92"/>
      <c r="I449" s="44">
        <v>7500000</v>
      </c>
      <c r="J449" s="44">
        <v>119875</v>
      </c>
      <c r="K449" s="44">
        <f t="shared" si="120"/>
        <v>-7496250</v>
      </c>
      <c r="L449" s="44">
        <v>3750</v>
      </c>
      <c r="N449" s="44">
        <v>3750</v>
      </c>
      <c r="O449" s="44"/>
      <c r="P449" s="44"/>
      <c r="Q449" s="44"/>
    </row>
    <row r="450" spans="1:17" s="23" customFormat="1" ht="13.8" x14ac:dyDescent="0.25">
      <c r="A450" s="41">
        <v>3233</v>
      </c>
      <c r="B450" s="41" t="s">
        <v>479</v>
      </c>
      <c r="C450" s="43"/>
      <c r="D450" s="43"/>
      <c r="E450" s="43"/>
      <c r="F450" s="43"/>
      <c r="G450" s="93"/>
      <c r="H450" s="92"/>
      <c r="I450" s="44">
        <v>0</v>
      </c>
      <c r="J450" s="44">
        <v>0</v>
      </c>
      <c r="K450" s="44"/>
      <c r="L450" s="44">
        <v>63125</v>
      </c>
      <c r="N450" s="29"/>
      <c r="O450" s="44">
        <v>63125</v>
      </c>
      <c r="P450" s="44"/>
      <c r="Q450" s="44"/>
    </row>
    <row r="451" spans="1:17" s="23" customFormat="1" ht="13.8" x14ac:dyDescent="0.25">
      <c r="A451" s="41">
        <v>3237</v>
      </c>
      <c r="B451" s="41" t="s">
        <v>480</v>
      </c>
      <c r="C451" s="43"/>
      <c r="D451" s="43"/>
      <c r="E451" s="43"/>
      <c r="F451" s="43"/>
      <c r="G451" s="93"/>
      <c r="H451" s="92"/>
      <c r="I451" s="44"/>
      <c r="J451" s="44"/>
      <c r="K451" s="44"/>
      <c r="L451" s="44">
        <v>86250</v>
      </c>
      <c r="N451" s="44">
        <v>34500</v>
      </c>
      <c r="O451" s="44">
        <v>34500</v>
      </c>
      <c r="P451" s="44"/>
      <c r="Q451" s="44"/>
    </row>
    <row r="452" spans="1:17" s="23" customFormat="1" ht="13.8" x14ac:dyDescent="0.25">
      <c r="A452" s="41">
        <v>3237</v>
      </c>
      <c r="B452" s="41" t="s">
        <v>481</v>
      </c>
      <c r="C452" s="43"/>
      <c r="D452" s="43"/>
      <c r="E452" s="43"/>
      <c r="F452" s="43"/>
      <c r="G452" s="93"/>
      <c r="H452" s="92"/>
      <c r="I452" s="44"/>
      <c r="J452" s="44"/>
      <c r="K452" s="44"/>
      <c r="L452" s="44">
        <v>694375</v>
      </c>
      <c r="N452" s="44"/>
      <c r="O452" s="44">
        <v>694375</v>
      </c>
      <c r="P452" s="44"/>
      <c r="Q452" s="44"/>
    </row>
    <row r="453" spans="1:17" s="23" customFormat="1" ht="13.8" x14ac:dyDescent="0.25">
      <c r="A453" s="41">
        <v>3237</v>
      </c>
      <c r="B453" s="41" t="s">
        <v>482</v>
      </c>
      <c r="C453" s="43"/>
      <c r="D453" s="43"/>
      <c r="E453" s="43"/>
      <c r="F453" s="43"/>
      <c r="G453" s="93"/>
      <c r="H453" s="92"/>
      <c r="I453" s="44"/>
      <c r="J453" s="44"/>
      <c r="K453" s="44"/>
      <c r="L453" s="44">
        <v>220937.5</v>
      </c>
      <c r="N453" s="44">
        <v>33653.800000000003</v>
      </c>
      <c r="O453" s="44">
        <v>153000</v>
      </c>
      <c r="P453" s="44"/>
      <c r="Q453" s="44"/>
    </row>
    <row r="454" spans="1:17" s="23" customFormat="1" ht="13.8" x14ac:dyDescent="0.25">
      <c r="A454" s="41">
        <v>3237</v>
      </c>
      <c r="B454" s="41" t="s">
        <v>488</v>
      </c>
      <c r="C454" s="43"/>
      <c r="D454" s="43"/>
      <c r="E454" s="43"/>
      <c r="F454" s="43"/>
      <c r="G454" s="93"/>
      <c r="H454" s="92"/>
      <c r="I454" s="44"/>
      <c r="J454" s="44"/>
      <c r="K454" s="44"/>
      <c r="L454" s="44">
        <v>94000</v>
      </c>
      <c r="N454" s="44">
        <v>85000</v>
      </c>
      <c r="O454" s="29"/>
      <c r="P454" s="44"/>
      <c r="Q454" s="44"/>
    </row>
    <row r="455" spans="1:17" s="23" customFormat="1" ht="13.8" x14ac:dyDescent="0.25">
      <c r="A455" s="19">
        <v>42</v>
      </c>
      <c r="B455" s="19" t="s">
        <v>266</v>
      </c>
      <c r="G455" s="28"/>
      <c r="H455" s="27"/>
      <c r="I455" s="29"/>
      <c r="J455" s="29"/>
      <c r="K455" s="29"/>
      <c r="L455" s="29">
        <f>L456</f>
        <v>13887500</v>
      </c>
      <c r="N455" s="29">
        <f>N456</f>
        <v>0</v>
      </c>
      <c r="O455" s="29">
        <f>O456</f>
        <v>13887500</v>
      </c>
      <c r="P455" s="29">
        <v>0</v>
      </c>
      <c r="Q455" s="29">
        <v>0</v>
      </c>
    </row>
    <row r="456" spans="1:17" s="23" customFormat="1" ht="13.8" x14ac:dyDescent="0.25">
      <c r="A456" s="19">
        <v>421</v>
      </c>
      <c r="B456" s="19" t="s">
        <v>81</v>
      </c>
      <c r="G456" s="28"/>
      <c r="H456" s="27"/>
      <c r="I456" s="29"/>
      <c r="J456" s="29"/>
      <c r="K456" s="29"/>
      <c r="L456" s="29">
        <f>L457</f>
        <v>13887500</v>
      </c>
      <c r="N456" s="29">
        <f>N457</f>
        <v>0</v>
      </c>
      <c r="O456" s="29">
        <f>O457</f>
        <v>13887500</v>
      </c>
      <c r="P456" s="29"/>
      <c r="Q456" s="29"/>
    </row>
    <row r="457" spans="1:17" s="23" customFormat="1" ht="13.8" x14ac:dyDescent="0.25">
      <c r="A457" s="41">
        <v>4214</v>
      </c>
      <c r="B457" s="41" t="s">
        <v>483</v>
      </c>
      <c r="C457" s="43"/>
      <c r="D457" s="43"/>
      <c r="E457" s="43"/>
      <c r="F457" s="43"/>
      <c r="G457" s="93"/>
      <c r="H457" s="92"/>
      <c r="I457" s="44"/>
      <c r="J457" s="44"/>
      <c r="K457" s="44"/>
      <c r="L457" s="44">
        <v>13887500</v>
      </c>
      <c r="N457" s="29"/>
      <c r="O457" s="44">
        <v>13887500</v>
      </c>
      <c r="P457" s="44"/>
      <c r="Q457" s="44"/>
    </row>
    <row r="458" spans="1:17" s="23" customFormat="1" ht="13.8" x14ac:dyDescent="0.25">
      <c r="A458" s="41"/>
      <c r="B458" s="41"/>
      <c r="C458" s="43"/>
      <c r="D458" s="43"/>
      <c r="E458" s="43"/>
      <c r="F458" s="43"/>
      <c r="G458" s="93"/>
      <c r="H458" s="92"/>
      <c r="I458" s="44"/>
      <c r="J458" s="44"/>
      <c r="K458" s="44"/>
      <c r="L458" s="44"/>
      <c r="N458" s="29"/>
      <c r="O458" s="29"/>
      <c r="P458" s="29"/>
      <c r="Q458" s="29"/>
    </row>
    <row r="459" spans="1:17" s="23" customFormat="1" ht="13.8" x14ac:dyDescent="0.25">
      <c r="A459" s="110" t="s">
        <v>484</v>
      </c>
      <c r="B459" s="110"/>
      <c r="C459" s="110"/>
      <c r="D459" s="110"/>
      <c r="E459" s="110"/>
      <c r="F459" s="110"/>
      <c r="G459" s="115"/>
      <c r="H459" s="110"/>
      <c r="I459" s="115"/>
      <c r="J459" s="115"/>
      <c r="K459" s="115"/>
      <c r="L459" s="115">
        <f>L461</f>
        <v>100000</v>
      </c>
      <c r="M459" s="115">
        <f t="shared" ref="M459:O459" si="140">M461</f>
        <v>0</v>
      </c>
      <c r="N459" s="115">
        <f t="shared" si="140"/>
        <v>0</v>
      </c>
      <c r="O459" s="115">
        <f t="shared" si="140"/>
        <v>0</v>
      </c>
      <c r="P459" s="115"/>
      <c r="Q459" s="115"/>
    </row>
    <row r="460" spans="1:17" s="23" customFormat="1" ht="13.8" x14ac:dyDescent="0.25">
      <c r="A460" s="41"/>
      <c r="B460" s="41"/>
      <c r="C460" s="43"/>
      <c r="D460" s="43"/>
      <c r="E460" s="43"/>
      <c r="F460" s="43"/>
      <c r="G460" s="93"/>
      <c r="H460" s="92"/>
      <c r="I460" s="44"/>
      <c r="J460" s="44"/>
      <c r="K460" s="44"/>
      <c r="L460" s="44"/>
      <c r="N460" s="29"/>
      <c r="O460" s="29"/>
      <c r="P460" s="29"/>
      <c r="Q460" s="29"/>
    </row>
    <row r="461" spans="1:17" s="23" customFormat="1" ht="13.8" x14ac:dyDescent="0.25">
      <c r="A461" s="19">
        <v>42</v>
      </c>
      <c r="B461" s="19" t="s">
        <v>266</v>
      </c>
      <c r="G461" s="28"/>
      <c r="H461" s="27"/>
      <c r="I461" s="29">
        <f>I462</f>
        <v>0</v>
      </c>
      <c r="J461" s="29">
        <f t="shared" ref="J461:O462" si="141">J462</f>
        <v>0</v>
      </c>
      <c r="K461" s="29">
        <f t="shared" ref="K461:K462" si="142">L461-I461</f>
        <v>100000</v>
      </c>
      <c r="L461" s="29">
        <f t="shared" si="141"/>
        <v>100000</v>
      </c>
      <c r="M461" s="29">
        <f t="shared" si="141"/>
        <v>0</v>
      </c>
      <c r="N461" s="29">
        <f t="shared" si="141"/>
        <v>0</v>
      </c>
      <c r="O461" s="29">
        <f t="shared" si="141"/>
        <v>0</v>
      </c>
      <c r="P461" s="29">
        <v>0</v>
      </c>
      <c r="Q461" s="29">
        <v>0</v>
      </c>
    </row>
    <row r="462" spans="1:17" s="23" customFormat="1" ht="13.8" x14ac:dyDescent="0.25">
      <c r="A462" s="19">
        <v>421</v>
      </c>
      <c r="B462" s="19" t="s">
        <v>81</v>
      </c>
      <c r="G462" s="28"/>
      <c r="H462" s="27"/>
      <c r="I462" s="29">
        <f>I463</f>
        <v>0</v>
      </c>
      <c r="J462" s="29">
        <f t="shared" si="141"/>
        <v>0</v>
      </c>
      <c r="K462" s="29">
        <f t="shared" si="142"/>
        <v>100000</v>
      </c>
      <c r="L462" s="29">
        <f>L463+L464</f>
        <v>100000</v>
      </c>
      <c r="M462" s="29">
        <f t="shared" ref="M462:O462" si="143">M463+M464</f>
        <v>0</v>
      </c>
      <c r="N462" s="29">
        <f t="shared" si="143"/>
        <v>0</v>
      </c>
      <c r="O462" s="29">
        <f t="shared" si="143"/>
        <v>0</v>
      </c>
      <c r="P462" s="29"/>
      <c r="Q462" s="29"/>
    </row>
    <row r="463" spans="1:17" s="23" customFormat="1" ht="13.8" x14ac:dyDescent="0.25">
      <c r="A463" s="41"/>
      <c r="B463" s="41"/>
      <c r="C463" s="43"/>
      <c r="D463" s="43"/>
      <c r="E463" s="43"/>
      <c r="F463" s="43"/>
      <c r="G463" s="93"/>
      <c r="H463" s="92"/>
      <c r="I463" s="44"/>
      <c r="J463" s="44"/>
      <c r="K463" s="44"/>
      <c r="L463" s="44"/>
      <c r="N463" s="44"/>
      <c r="O463" s="44"/>
      <c r="P463" s="29"/>
      <c r="Q463" s="29"/>
    </row>
    <row r="464" spans="1:17" s="23" customFormat="1" ht="13.8" x14ac:dyDescent="0.25">
      <c r="A464" s="41">
        <v>4214</v>
      </c>
      <c r="B464" s="41" t="s">
        <v>437</v>
      </c>
      <c r="C464" s="43"/>
      <c r="D464" s="43"/>
      <c r="E464" s="43"/>
      <c r="F464" s="43"/>
      <c r="G464" s="93"/>
      <c r="H464" s="92"/>
      <c r="I464" s="44">
        <v>0</v>
      </c>
      <c r="J464" s="44">
        <v>0</v>
      </c>
      <c r="K464" s="44"/>
      <c r="L464" s="44">
        <v>100000</v>
      </c>
      <c r="N464" s="29"/>
      <c r="O464" s="29"/>
      <c r="P464" s="44"/>
      <c r="Q464" s="44"/>
    </row>
    <row r="465" spans="1:17" s="43" customFormat="1" ht="13.8" x14ac:dyDescent="0.25">
      <c r="A465" s="41"/>
      <c r="B465" s="41"/>
      <c r="G465" s="93"/>
      <c r="H465" s="92"/>
      <c r="I465" s="44"/>
      <c r="J465" s="44"/>
      <c r="K465" s="44"/>
      <c r="L465" s="44"/>
      <c r="N465" s="44"/>
      <c r="O465" s="44"/>
      <c r="P465" s="44"/>
      <c r="Q465" s="44"/>
    </row>
    <row r="466" spans="1:17" s="43" customFormat="1" ht="13.8" x14ac:dyDescent="0.25">
      <c r="A466" s="110" t="s">
        <v>486</v>
      </c>
      <c r="B466" s="110"/>
      <c r="C466" s="110"/>
      <c r="D466" s="110"/>
      <c r="E466" s="110"/>
      <c r="F466" s="110"/>
      <c r="G466" s="115"/>
      <c r="H466" s="110"/>
      <c r="I466" s="115">
        <f>I467</f>
        <v>147000</v>
      </c>
      <c r="J466" s="115">
        <f t="shared" ref="J466:O466" si="144">J467</f>
        <v>109348.5</v>
      </c>
      <c r="K466" s="115">
        <f t="shared" si="120"/>
        <v>-125000</v>
      </c>
      <c r="L466" s="115">
        <f t="shared" si="144"/>
        <v>22000</v>
      </c>
      <c r="M466" s="115">
        <f t="shared" si="144"/>
        <v>0</v>
      </c>
      <c r="N466" s="115">
        <f t="shared" si="144"/>
        <v>2178.7600000000002</v>
      </c>
      <c r="O466" s="115">
        <f t="shared" si="144"/>
        <v>30000</v>
      </c>
      <c r="P466" s="115"/>
      <c r="Q466" s="115"/>
    </row>
    <row r="467" spans="1:17" s="43" customFormat="1" ht="13.8" x14ac:dyDescent="0.25">
      <c r="A467" s="19">
        <v>422</v>
      </c>
      <c r="B467" s="19" t="s">
        <v>82</v>
      </c>
      <c r="C467" s="23"/>
      <c r="D467" s="23"/>
      <c r="E467" s="23"/>
      <c r="F467" s="23"/>
      <c r="G467" s="28"/>
      <c r="H467" s="27"/>
      <c r="I467" s="29">
        <f>SUM(I468:I470)</f>
        <v>147000</v>
      </c>
      <c r="J467" s="29">
        <f t="shared" ref="J467:O467" si="145">SUM(J468:J470)</f>
        <v>109348.5</v>
      </c>
      <c r="K467" s="29">
        <f t="shared" si="120"/>
        <v>-125000</v>
      </c>
      <c r="L467" s="29">
        <f t="shared" si="145"/>
        <v>22000</v>
      </c>
      <c r="M467" s="29">
        <f t="shared" si="145"/>
        <v>0</v>
      </c>
      <c r="N467" s="29">
        <f t="shared" si="145"/>
        <v>2178.7600000000002</v>
      </c>
      <c r="O467" s="29">
        <f t="shared" si="145"/>
        <v>30000</v>
      </c>
      <c r="P467" s="29">
        <v>20000</v>
      </c>
      <c r="Q467" s="29">
        <v>20000</v>
      </c>
    </row>
    <row r="468" spans="1:17" s="23" customFormat="1" ht="13.8" x14ac:dyDescent="0.25">
      <c r="A468" s="20">
        <v>4223</v>
      </c>
      <c r="B468" s="41" t="s">
        <v>132</v>
      </c>
      <c r="C468" s="43"/>
      <c r="D468" s="43"/>
      <c r="E468" s="43"/>
      <c r="F468" s="43"/>
      <c r="G468" s="93"/>
      <c r="H468" s="27"/>
      <c r="I468" s="30">
        <v>25000</v>
      </c>
      <c r="J468" s="44">
        <v>9361</v>
      </c>
      <c r="K468" s="44"/>
      <c r="L468" s="44">
        <v>0</v>
      </c>
      <c r="N468" s="29"/>
      <c r="O468" s="44">
        <v>10000</v>
      </c>
      <c r="P468" s="29"/>
      <c r="Q468" s="29"/>
    </row>
    <row r="469" spans="1:17" s="23" customFormat="1" ht="13.8" x14ac:dyDescent="0.25">
      <c r="A469" s="20">
        <v>4223</v>
      </c>
      <c r="B469" s="41" t="s">
        <v>274</v>
      </c>
      <c r="C469" s="43"/>
      <c r="D469" s="43"/>
      <c r="E469" s="43"/>
      <c r="F469" s="43"/>
      <c r="G469" s="93"/>
      <c r="H469" s="27"/>
      <c r="I469" s="30">
        <v>22000</v>
      </c>
      <c r="J469" s="44"/>
      <c r="K469" s="44"/>
      <c r="L469" s="44">
        <v>22000</v>
      </c>
      <c r="N469" s="44">
        <v>2178.7600000000002</v>
      </c>
      <c r="O469" s="44">
        <v>20000</v>
      </c>
      <c r="P469" s="44"/>
      <c r="Q469" s="44"/>
    </row>
    <row r="470" spans="1:17" s="43" customFormat="1" ht="13.8" x14ac:dyDescent="0.25">
      <c r="A470" s="20">
        <v>4223</v>
      </c>
      <c r="B470" s="41" t="s">
        <v>338</v>
      </c>
      <c r="G470" s="93"/>
      <c r="H470" s="27"/>
      <c r="I470" s="30">
        <v>100000</v>
      </c>
      <c r="J470" s="44">
        <v>99987.5</v>
      </c>
      <c r="K470" s="44"/>
      <c r="L470" s="44">
        <v>0</v>
      </c>
      <c r="N470" s="44"/>
      <c r="O470" s="44"/>
      <c r="P470" s="44"/>
      <c r="Q470" s="44"/>
    </row>
    <row r="471" spans="1:17" s="43" customFormat="1" ht="13.8" x14ac:dyDescent="0.25">
      <c r="A471" s="20"/>
      <c r="B471" s="41"/>
      <c r="G471" s="93"/>
      <c r="H471" s="27"/>
      <c r="I471" s="30"/>
      <c r="J471" s="44"/>
      <c r="K471" s="44"/>
      <c r="L471" s="44"/>
      <c r="N471" s="44"/>
      <c r="O471" s="44"/>
      <c r="P471" s="44"/>
      <c r="Q471" s="44"/>
    </row>
    <row r="472" spans="1:17" s="27" customFormat="1" ht="13.8" hidden="1" x14ac:dyDescent="0.25">
      <c r="A472" s="110" t="s">
        <v>487</v>
      </c>
      <c r="B472" s="110"/>
      <c r="C472" s="110"/>
      <c r="D472" s="110"/>
      <c r="E472" s="110"/>
      <c r="F472" s="110"/>
      <c r="G472" s="115"/>
      <c r="H472" s="110"/>
      <c r="I472" s="115">
        <f>I473</f>
        <v>65000</v>
      </c>
      <c r="J472" s="115">
        <f t="shared" ref="J472:O472" si="146">J473</f>
        <v>64669.2</v>
      </c>
      <c r="K472" s="115">
        <f t="shared" si="120"/>
        <v>-65000</v>
      </c>
      <c r="L472" s="115">
        <f t="shared" si="146"/>
        <v>0</v>
      </c>
      <c r="M472" s="115">
        <f t="shared" si="146"/>
        <v>0</v>
      </c>
      <c r="N472" s="115">
        <f t="shared" si="146"/>
        <v>0</v>
      </c>
      <c r="O472" s="115">
        <f t="shared" si="146"/>
        <v>0</v>
      </c>
      <c r="P472" s="115"/>
      <c r="Q472" s="115"/>
    </row>
    <row r="473" spans="1:17" s="23" customFormat="1" ht="13.8" hidden="1" x14ac:dyDescent="0.25">
      <c r="A473" s="19">
        <v>425</v>
      </c>
      <c r="B473" s="19" t="s">
        <v>275</v>
      </c>
      <c r="G473" s="28"/>
      <c r="H473" s="27"/>
      <c r="I473" s="29">
        <f>I474</f>
        <v>65000</v>
      </c>
      <c r="J473" s="29">
        <f t="shared" ref="J473" si="147">J474</f>
        <v>64669.2</v>
      </c>
      <c r="K473" s="29">
        <f t="shared" si="120"/>
        <v>-65000</v>
      </c>
      <c r="L473" s="29">
        <f>L474+L475</f>
        <v>0</v>
      </c>
      <c r="M473" s="29">
        <f t="shared" ref="M473:O473" si="148">M474+M475</f>
        <v>0</v>
      </c>
      <c r="N473" s="29">
        <f t="shared" si="148"/>
        <v>0</v>
      </c>
      <c r="O473" s="29">
        <f t="shared" si="148"/>
        <v>0</v>
      </c>
      <c r="P473" s="29"/>
      <c r="Q473" s="29"/>
    </row>
    <row r="474" spans="1:17" s="43" customFormat="1" ht="13.8" hidden="1" x14ac:dyDescent="0.25">
      <c r="A474" s="20">
        <v>4251</v>
      </c>
      <c r="B474" s="41" t="s">
        <v>276</v>
      </c>
      <c r="G474" s="93"/>
      <c r="H474" s="27"/>
      <c r="I474" s="30">
        <v>65000</v>
      </c>
      <c r="J474" s="44">
        <v>64669.2</v>
      </c>
      <c r="K474" s="44">
        <f t="shared" si="120"/>
        <v>-65000</v>
      </c>
      <c r="L474" s="44">
        <v>0</v>
      </c>
      <c r="N474" s="44"/>
      <c r="O474" s="44"/>
      <c r="P474" s="44"/>
      <c r="Q474" s="44"/>
    </row>
    <row r="475" spans="1:17" s="43" customFormat="1" ht="13.8" hidden="1" x14ac:dyDescent="0.25">
      <c r="A475" s="20">
        <v>4251</v>
      </c>
      <c r="B475" s="41" t="s">
        <v>393</v>
      </c>
      <c r="G475" s="93"/>
      <c r="H475" s="27"/>
      <c r="I475" s="30"/>
      <c r="J475" s="44"/>
      <c r="K475" s="44"/>
      <c r="L475" s="44">
        <v>0</v>
      </c>
      <c r="N475" s="44"/>
      <c r="O475" s="44"/>
      <c r="P475" s="44"/>
      <c r="Q475" s="44"/>
    </row>
    <row r="476" spans="1:17" s="43" customFormat="1" ht="13.8" x14ac:dyDescent="0.25">
      <c r="A476" s="20"/>
      <c r="B476" s="41"/>
      <c r="G476" s="93"/>
      <c r="H476" s="27"/>
      <c r="I476" s="30"/>
      <c r="J476" s="44"/>
      <c r="K476" s="44"/>
      <c r="L476" s="44"/>
      <c r="N476" s="44"/>
      <c r="O476" s="44"/>
      <c r="P476" s="44"/>
      <c r="Q476" s="44"/>
    </row>
    <row r="477" spans="1:17" s="43" customFormat="1" ht="13.8" x14ac:dyDescent="0.25">
      <c r="A477" s="103" t="s">
        <v>327</v>
      </c>
      <c r="B477" s="103"/>
      <c r="C477" s="103"/>
      <c r="D477" s="103"/>
      <c r="E477" s="103"/>
      <c r="F477" s="103"/>
      <c r="G477" s="106"/>
      <c r="H477" s="107"/>
      <c r="I477" s="105">
        <f>I480</f>
        <v>85000</v>
      </c>
      <c r="J477" s="105">
        <f t="shared" ref="J477:O477" si="149">J480</f>
        <v>41920.720000000001</v>
      </c>
      <c r="K477" s="105">
        <f t="shared" si="120"/>
        <v>-24000</v>
      </c>
      <c r="L477" s="105">
        <f t="shared" si="149"/>
        <v>61000</v>
      </c>
      <c r="M477" s="105">
        <f t="shared" si="149"/>
        <v>0</v>
      </c>
      <c r="N477" s="105">
        <f t="shared" si="149"/>
        <v>29901.17</v>
      </c>
      <c r="O477" s="105">
        <f t="shared" si="149"/>
        <v>71000</v>
      </c>
      <c r="P477" s="105"/>
      <c r="Q477" s="105"/>
    </row>
    <row r="478" spans="1:17" s="43" customFormat="1" ht="13.8" x14ac:dyDescent="0.25">
      <c r="A478" s="119" t="s">
        <v>271</v>
      </c>
      <c r="B478" s="119"/>
      <c r="C478" s="119"/>
      <c r="D478" s="119"/>
      <c r="E478" s="119"/>
      <c r="F478" s="119"/>
      <c r="G478" s="122"/>
      <c r="H478" s="123"/>
      <c r="I478" s="121"/>
      <c r="J478" s="162"/>
      <c r="K478" s="162"/>
      <c r="L478" s="162"/>
      <c r="M478" s="162"/>
      <c r="N478" s="162"/>
      <c r="O478" s="162"/>
      <c r="P478" s="162"/>
      <c r="Q478" s="162"/>
    </row>
    <row r="479" spans="1:17" s="23" customFormat="1" ht="13.8" x14ac:dyDescent="0.25">
      <c r="A479" s="131" t="s">
        <v>228</v>
      </c>
      <c r="B479" s="131"/>
      <c r="C479" s="131"/>
      <c r="D479" s="131"/>
      <c r="E479" s="131"/>
      <c r="F479" s="131"/>
      <c r="G479" s="132"/>
      <c r="H479" s="133"/>
      <c r="I479" s="134"/>
      <c r="J479" s="163"/>
      <c r="K479" s="163"/>
      <c r="L479" s="163"/>
      <c r="M479" s="163"/>
      <c r="N479" s="163"/>
      <c r="O479" s="163"/>
      <c r="P479" s="163"/>
      <c r="Q479" s="163"/>
    </row>
    <row r="480" spans="1:17" s="43" customFormat="1" ht="13.8" x14ac:dyDescent="0.25">
      <c r="A480" s="110" t="s">
        <v>339</v>
      </c>
      <c r="B480" s="110"/>
      <c r="C480" s="110"/>
      <c r="D480" s="110"/>
      <c r="E480" s="110"/>
      <c r="F480" s="110"/>
      <c r="G480" s="116"/>
      <c r="H480" s="117"/>
      <c r="I480" s="115">
        <f>I482</f>
        <v>85000</v>
      </c>
      <c r="J480" s="115">
        <f t="shared" ref="J480:O480" si="150">J482</f>
        <v>41920.720000000001</v>
      </c>
      <c r="K480" s="115">
        <f t="shared" si="120"/>
        <v>-24000</v>
      </c>
      <c r="L480" s="115">
        <f t="shared" si="150"/>
        <v>61000</v>
      </c>
      <c r="M480" s="115">
        <f t="shared" si="150"/>
        <v>0</v>
      </c>
      <c r="N480" s="115">
        <f t="shared" si="150"/>
        <v>29901.17</v>
      </c>
      <c r="O480" s="115">
        <f t="shared" si="150"/>
        <v>71000</v>
      </c>
      <c r="P480" s="115"/>
      <c r="Q480" s="115"/>
    </row>
    <row r="481" spans="1:17" s="43" customFormat="1" ht="13.8" x14ac:dyDescent="0.25">
      <c r="A481" s="27"/>
      <c r="B481" s="27"/>
      <c r="C481" s="27"/>
      <c r="D481" s="27"/>
      <c r="E481" s="27"/>
      <c r="F481" s="27"/>
      <c r="G481" s="93"/>
      <c r="H481" s="92"/>
      <c r="I481" s="28"/>
      <c r="J481" s="44"/>
      <c r="K481" s="44"/>
      <c r="L481" s="44"/>
      <c r="N481" s="44"/>
      <c r="O481" s="44"/>
      <c r="P481" s="44"/>
      <c r="Q481" s="44"/>
    </row>
    <row r="482" spans="1:17" s="43" customFormat="1" x14ac:dyDescent="0.25">
      <c r="A482" s="23">
        <v>32</v>
      </c>
      <c r="B482" s="23" t="s">
        <v>8</v>
      </c>
      <c r="C482" s="23"/>
      <c r="D482" s="23"/>
      <c r="E482" s="23"/>
      <c r="F482" s="23"/>
      <c r="G482" s="30"/>
      <c r="H482" s="22"/>
      <c r="I482" s="29">
        <f>SUM(I484:I487)</f>
        <v>85000</v>
      </c>
      <c r="J482" s="29">
        <f t="shared" ref="J482:O482" si="151">SUM(J484:J487)</f>
        <v>41920.720000000001</v>
      </c>
      <c r="K482" s="29">
        <f t="shared" si="120"/>
        <v>-24000</v>
      </c>
      <c r="L482" s="29">
        <f t="shared" si="151"/>
        <v>61000</v>
      </c>
      <c r="M482" s="29">
        <f t="shared" si="151"/>
        <v>0</v>
      </c>
      <c r="N482" s="29">
        <f t="shared" si="151"/>
        <v>29901.17</v>
      </c>
      <c r="O482" s="29">
        <f t="shared" si="151"/>
        <v>71000</v>
      </c>
      <c r="P482" s="29">
        <v>71000</v>
      </c>
      <c r="Q482" s="29">
        <v>71000</v>
      </c>
    </row>
    <row r="483" spans="1:17" s="43" customFormat="1" x14ac:dyDescent="0.25">
      <c r="A483" s="23">
        <v>323</v>
      </c>
      <c r="B483" s="23" t="s">
        <v>77</v>
      </c>
      <c r="C483" s="23"/>
      <c r="D483" s="23"/>
      <c r="E483" s="23"/>
      <c r="F483" s="23"/>
      <c r="G483" s="30"/>
      <c r="H483" s="22"/>
      <c r="I483" s="29">
        <f>SUM(I484:I487)</f>
        <v>85000</v>
      </c>
      <c r="J483" s="29">
        <f t="shared" ref="J483:O483" si="152">SUM(J484:J487)</f>
        <v>41920.720000000001</v>
      </c>
      <c r="K483" s="1">
        <f t="shared" si="120"/>
        <v>-24000</v>
      </c>
      <c r="L483" s="29">
        <f t="shared" si="152"/>
        <v>61000</v>
      </c>
      <c r="M483" s="29">
        <f t="shared" si="152"/>
        <v>0</v>
      </c>
      <c r="N483" s="29">
        <f t="shared" si="152"/>
        <v>29901.17</v>
      </c>
      <c r="O483" s="29">
        <f t="shared" si="152"/>
        <v>71000</v>
      </c>
      <c r="P483" s="29"/>
      <c r="Q483" s="29"/>
    </row>
    <row r="484" spans="1:17" s="43" customFormat="1" x14ac:dyDescent="0.25">
      <c r="A484" s="22">
        <v>3234</v>
      </c>
      <c r="B484" s="43" t="s">
        <v>475</v>
      </c>
      <c r="C484" s="22"/>
      <c r="D484" s="22"/>
      <c r="E484" s="22"/>
      <c r="F484" s="22"/>
      <c r="G484" s="30"/>
      <c r="H484" s="22"/>
      <c r="I484" s="30">
        <v>60000</v>
      </c>
      <c r="J484" s="44">
        <v>29328.75</v>
      </c>
      <c r="K484" s="1"/>
      <c r="L484" s="44">
        <v>40000</v>
      </c>
      <c r="N484" s="44">
        <v>18237.5</v>
      </c>
      <c r="O484" s="44">
        <v>50000</v>
      </c>
      <c r="P484" s="44"/>
      <c r="Q484" s="44"/>
    </row>
    <row r="485" spans="1:17" s="43" customFormat="1" x14ac:dyDescent="0.25">
      <c r="A485" s="31">
        <v>3234</v>
      </c>
      <c r="B485" s="31" t="s">
        <v>116</v>
      </c>
      <c r="C485" s="31"/>
      <c r="D485" s="31"/>
      <c r="E485" s="31"/>
      <c r="F485" s="31"/>
      <c r="G485" s="30"/>
      <c r="H485" s="22"/>
      <c r="I485" s="30">
        <v>3000</v>
      </c>
      <c r="J485" s="44">
        <v>1442.43</v>
      </c>
      <c r="K485" s="1"/>
      <c r="L485" s="44">
        <v>3000</v>
      </c>
      <c r="N485" s="44">
        <v>874.21</v>
      </c>
      <c r="O485" s="44">
        <v>3000</v>
      </c>
      <c r="P485" s="44"/>
      <c r="Q485" s="44"/>
    </row>
    <row r="486" spans="1:17" s="43" customFormat="1" ht="13.8" x14ac:dyDescent="0.25">
      <c r="A486" s="22">
        <v>3236</v>
      </c>
      <c r="B486" s="31" t="s">
        <v>133</v>
      </c>
      <c r="C486" s="22"/>
      <c r="D486" s="22"/>
      <c r="E486" s="22"/>
      <c r="F486" s="22"/>
      <c r="G486" s="28"/>
      <c r="H486" s="27"/>
      <c r="I486" s="30">
        <v>2000</v>
      </c>
      <c r="J486" s="44">
        <v>2024.54</v>
      </c>
      <c r="K486" s="1"/>
      <c r="L486" s="44">
        <v>3000</v>
      </c>
      <c r="N486" s="44">
        <v>1439.46</v>
      </c>
      <c r="O486" s="44">
        <v>3000</v>
      </c>
      <c r="P486" s="44"/>
      <c r="Q486" s="44"/>
    </row>
    <row r="487" spans="1:17" s="43" customFormat="1" ht="13.8" x14ac:dyDescent="0.25">
      <c r="A487" s="20">
        <v>3236</v>
      </c>
      <c r="B487" s="43" t="s">
        <v>157</v>
      </c>
      <c r="C487" s="22"/>
      <c r="D487" s="22"/>
      <c r="E487" s="22"/>
      <c r="F487" s="22"/>
      <c r="G487" s="28"/>
      <c r="H487" s="27"/>
      <c r="I487" s="30">
        <v>20000</v>
      </c>
      <c r="J487" s="44">
        <v>9125</v>
      </c>
      <c r="K487" s="1"/>
      <c r="L487" s="44">
        <v>15000</v>
      </c>
      <c r="N487" s="44">
        <v>9350</v>
      </c>
      <c r="O487" s="44">
        <v>15000</v>
      </c>
      <c r="P487" s="44"/>
      <c r="Q487" s="44"/>
    </row>
    <row r="488" spans="1:17" s="43" customFormat="1" ht="13.8" x14ac:dyDescent="0.25">
      <c r="A488" s="20"/>
      <c r="B488" s="41"/>
      <c r="G488" s="93"/>
      <c r="H488" s="27"/>
      <c r="I488" s="30"/>
      <c r="J488" s="44"/>
      <c r="K488" s="1"/>
      <c r="L488" s="44"/>
      <c r="N488" s="44"/>
      <c r="O488" s="44"/>
      <c r="P488" s="44"/>
      <c r="Q488" s="44"/>
    </row>
    <row r="489" spans="1:17" s="43" customFormat="1" ht="13.8" x14ac:dyDescent="0.25">
      <c r="A489" s="103" t="s">
        <v>421</v>
      </c>
      <c r="B489" s="103"/>
      <c r="C489" s="103"/>
      <c r="D489" s="103"/>
      <c r="E489" s="103"/>
      <c r="F489" s="103"/>
      <c r="G489" s="106"/>
      <c r="H489" s="107"/>
      <c r="I489" s="105">
        <f>I492+I512</f>
        <v>1885000</v>
      </c>
      <c r="J489" s="105">
        <f t="shared" ref="J489:O489" si="153">J492+J512</f>
        <v>387531.05</v>
      </c>
      <c r="K489" s="105">
        <f t="shared" ref="K489:K561" si="154">L489-I489</f>
        <v>-382000</v>
      </c>
      <c r="L489" s="105">
        <f t="shared" si="153"/>
        <v>1503000</v>
      </c>
      <c r="M489" s="105">
        <f t="shared" si="153"/>
        <v>0</v>
      </c>
      <c r="N489" s="105">
        <f t="shared" si="153"/>
        <v>1348602.3599999999</v>
      </c>
      <c r="O489" s="105">
        <f t="shared" si="153"/>
        <v>483000</v>
      </c>
      <c r="P489" s="105"/>
      <c r="Q489" s="105"/>
    </row>
    <row r="490" spans="1:17" s="43" customFormat="1" ht="13.8" x14ac:dyDescent="0.25">
      <c r="A490" s="119" t="s">
        <v>256</v>
      </c>
      <c r="B490" s="119"/>
      <c r="C490" s="119"/>
      <c r="D490" s="119"/>
      <c r="E490" s="119"/>
      <c r="F490" s="119"/>
      <c r="G490" s="122"/>
      <c r="H490" s="123"/>
      <c r="I490" s="121"/>
      <c r="J490" s="159"/>
      <c r="K490" s="159"/>
      <c r="L490" s="159"/>
      <c r="M490" s="159"/>
      <c r="N490" s="159"/>
      <c r="O490" s="159"/>
      <c r="P490" s="159"/>
      <c r="Q490" s="159"/>
    </row>
    <row r="491" spans="1:17" s="43" customFormat="1" ht="13.8" x14ac:dyDescent="0.25">
      <c r="A491" s="131" t="s">
        <v>228</v>
      </c>
      <c r="B491" s="131"/>
      <c r="C491" s="131"/>
      <c r="D491" s="131"/>
      <c r="E491" s="131"/>
      <c r="F491" s="131"/>
      <c r="G491" s="132"/>
      <c r="H491" s="133"/>
      <c r="I491" s="134"/>
      <c r="J491" s="160"/>
      <c r="K491" s="160"/>
      <c r="L491" s="160"/>
      <c r="M491" s="160"/>
      <c r="N491" s="160"/>
      <c r="O491" s="160"/>
      <c r="P491" s="160"/>
      <c r="Q491" s="160"/>
    </row>
    <row r="492" spans="1:17" s="43" customFormat="1" ht="13.8" x14ac:dyDescent="0.25">
      <c r="A492" s="110" t="s">
        <v>354</v>
      </c>
      <c r="B492" s="110"/>
      <c r="C492" s="110"/>
      <c r="D492" s="110"/>
      <c r="E492" s="110"/>
      <c r="F492" s="110"/>
      <c r="G492" s="116"/>
      <c r="H492" s="117"/>
      <c r="I492" s="115">
        <f>I495</f>
        <v>25000</v>
      </c>
      <c r="J492" s="115">
        <f t="shared" ref="J492:O492" si="155">J495</f>
        <v>8702.35</v>
      </c>
      <c r="K492" s="115">
        <f t="shared" si="154"/>
        <v>-7000</v>
      </c>
      <c r="L492" s="115">
        <f t="shared" si="155"/>
        <v>18000</v>
      </c>
      <c r="M492" s="115">
        <f t="shared" si="155"/>
        <v>0</v>
      </c>
      <c r="N492" s="115">
        <f t="shared" si="155"/>
        <v>4335</v>
      </c>
      <c r="O492" s="115">
        <f t="shared" si="155"/>
        <v>8000</v>
      </c>
      <c r="P492" s="115"/>
      <c r="Q492" s="115"/>
    </row>
    <row r="493" spans="1:17" s="43" customFormat="1" ht="13.8" x14ac:dyDescent="0.25">
      <c r="A493" s="110"/>
      <c r="B493" s="110" t="s">
        <v>353</v>
      </c>
      <c r="C493" s="110"/>
      <c r="D493" s="110"/>
      <c r="E493" s="110"/>
      <c r="F493" s="110"/>
      <c r="G493" s="116"/>
      <c r="H493" s="117"/>
      <c r="I493" s="115"/>
      <c r="J493" s="147"/>
      <c r="K493" s="147"/>
      <c r="L493" s="147"/>
      <c r="M493" s="147"/>
      <c r="N493" s="147"/>
      <c r="O493" s="147"/>
      <c r="P493" s="147"/>
      <c r="Q493" s="147"/>
    </row>
    <row r="494" spans="1:17" s="43" customFormat="1" ht="13.8" x14ac:dyDescent="0.25">
      <c r="A494" s="20"/>
      <c r="B494" s="41"/>
      <c r="G494" s="93"/>
      <c r="H494" s="27"/>
      <c r="I494" s="30"/>
      <c r="J494" s="44"/>
      <c r="K494" s="44"/>
      <c r="L494" s="44"/>
      <c r="N494" s="44"/>
      <c r="O494" s="44"/>
      <c r="P494" s="44"/>
      <c r="Q494" s="44"/>
    </row>
    <row r="495" spans="1:17" s="43" customFormat="1" ht="13.8" x14ac:dyDescent="0.25">
      <c r="A495" s="19">
        <v>32</v>
      </c>
      <c r="B495" s="19" t="s">
        <v>8</v>
      </c>
      <c r="C495" s="23"/>
      <c r="D495" s="23"/>
      <c r="E495" s="23"/>
      <c r="F495" s="23"/>
      <c r="G495" s="28"/>
      <c r="H495" s="27"/>
      <c r="I495" s="29">
        <f>I496</f>
        <v>25000</v>
      </c>
      <c r="J495" s="29">
        <f t="shared" ref="J495:O495" si="156">J496</f>
        <v>8702.35</v>
      </c>
      <c r="K495" s="29">
        <f t="shared" si="154"/>
        <v>-7000</v>
      </c>
      <c r="L495" s="29">
        <f t="shared" si="156"/>
        <v>18000</v>
      </c>
      <c r="M495" s="29">
        <f t="shared" si="156"/>
        <v>0</v>
      </c>
      <c r="N495" s="29">
        <f t="shared" si="156"/>
        <v>4335</v>
      </c>
      <c r="O495" s="29">
        <f t="shared" si="156"/>
        <v>8000</v>
      </c>
      <c r="P495" s="29">
        <v>8000</v>
      </c>
      <c r="Q495" s="29">
        <v>8000</v>
      </c>
    </row>
    <row r="496" spans="1:17" s="43" customFormat="1" ht="13.8" x14ac:dyDescent="0.25">
      <c r="A496" s="19">
        <v>323</v>
      </c>
      <c r="B496" s="19" t="s">
        <v>77</v>
      </c>
      <c r="C496" s="23"/>
      <c r="D496" s="23"/>
      <c r="E496" s="23"/>
      <c r="F496" s="23"/>
      <c r="G496" s="28"/>
      <c r="H496" s="27"/>
      <c r="I496" s="29">
        <f>SUM(I497:I498)</f>
        <v>25000</v>
      </c>
      <c r="J496" s="29">
        <f t="shared" ref="J496:O496" si="157">SUM(J497:J498)</f>
        <v>8702.35</v>
      </c>
      <c r="K496" s="29">
        <f t="shared" si="154"/>
        <v>-7000</v>
      </c>
      <c r="L496" s="29">
        <f t="shared" si="157"/>
        <v>18000</v>
      </c>
      <c r="M496" s="29">
        <f t="shared" si="157"/>
        <v>0</v>
      </c>
      <c r="N496" s="29">
        <f t="shared" si="157"/>
        <v>4335</v>
      </c>
      <c r="O496" s="29">
        <f t="shared" si="157"/>
        <v>8000</v>
      </c>
      <c r="P496" s="29"/>
      <c r="Q496" s="29"/>
    </row>
    <row r="497" spans="1:17" s="43" customFormat="1" ht="13.8" x14ac:dyDescent="0.25">
      <c r="A497" s="20">
        <v>3232</v>
      </c>
      <c r="B497" s="41" t="s">
        <v>277</v>
      </c>
      <c r="G497" s="93"/>
      <c r="H497" s="27"/>
      <c r="I497" s="30">
        <v>15000</v>
      </c>
      <c r="J497" s="44">
        <v>8702.35</v>
      </c>
      <c r="K497" s="44">
        <f t="shared" si="154"/>
        <v>-7000</v>
      </c>
      <c r="L497" s="44">
        <v>8000</v>
      </c>
      <c r="N497" s="44">
        <v>4335</v>
      </c>
      <c r="O497" s="44">
        <v>8000</v>
      </c>
      <c r="P497" s="44"/>
      <c r="Q497" s="44"/>
    </row>
    <row r="498" spans="1:17" s="43" customFormat="1" ht="13.8" x14ac:dyDescent="0.25">
      <c r="A498" s="20">
        <v>3237</v>
      </c>
      <c r="B498" s="41" t="s">
        <v>278</v>
      </c>
      <c r="G498" s="93"/>
      <c r="H498" s="27"/>
      <c r="I498" s="30">
        <v>10000</v>
      </c>
      <c r="J498" s="44">
        <v>0</v>
      </c>
      <c r="K498" s="44">
        <f t="shared" si="154"/>
        <v>0</v>
      </c>
      <c r="L498" s="44">
        <v>10000</v>
      </c>
      <c r="N498" s="44">
        <v>0</v>
      </c>
      <c r="O498" s="44">
        <v>0</v>
      </c>
      <c r="P498" s="44"/>
      <c r="Q498" s="44"/>
    </row>
    <row r="499" spans="1:17" s="43" customFormat="1" ht="13.8" x14ac:dyDescent="0.25">
      <c r="A499" s="20"/>
      <c r="B499" s="41"/>
      <c r="G499" s="93"/>
      <c r="H499" s="27"/>
      <c r="I499" s="30"/>
      <c r="J499" s="44"/>
      <c r="K499" s="44"/>
      <c r="L499" s="44"/>
      <c r="N499" s="44"/>
      <c r="O499" s="44"/>
      <c r="P499" s="44"/>
      <c r="Q499" s="44"/>
    </row>
    <row r="500" spans="1:17" s="43" customFormat="1" ht="13.8" x14ac:dyDescent="0.25">
      <c r="A500" s="20"/>
      <c r="B500" s="41"/>
      <c r="G500" s="93"/>
      <c r="H500" s="27"/>
      <c r="I500" s="30"/>
      <c r="J500" s="44"/>
      <c r="K500" s="44"/>
      <c r="L500" s="44"/>
      <c r="N500" s="44"/>
      <c r="O500" s="44"/>
      <c r="P500" s="44"/>
      <c r="Q500" s="44"/>
    </row>
    <row r="501" spans="1:17" s="43" customFormat="1" ht="13.8" x14ac:dyDescent="0.25">
      <c r="A501" s="103" t="s">
        <v>422</v>
      </c>
      <c r="B501" s="103"/>
      <c r="C501" s="103"/>
      <c r="D501" s="103"/>
      <c r="E501" s="103"/>
      <c r="F501" s="103"/>
      <c r="G501" s="106"/>
      <c r="H501" s="107"/>
      <c r="I501" s="105">
        <f>I504+I524</f>
        <v>0</v>
      </c>
      <c r="J501" s="105">
        <f t="shared" ref="J501" si="158">J504+J524</f>
        <v>0</v>
      </c>
      <c r="K501" s="105">
        <f t="shared" ref="K501" si="159">L501-I501</f>
        <v>350000</v>
      </c>
      <c r="L501" s="105">
        <f t="shared" ref="L501:O501" si="160">L504+L524</f>
        <v>350000</v>
      </c>
      <c r="M501" s="105">
        <f t="shared" si="160"/>
        <v>0</v>
      </c>
      <c r="N501" s="105">
        <f t="shared" si="160"/>
        <v>5341.05</v>
      </c>
      <c r="O501" s="105">
        <f t="shared" si="160"/>
        <v>400000</v>
      </c>
      <c r="P501" s="105"/>
      <c r="Q501" s="105"/>
    </row>
    <row r="502" spans="1:17" s="43" customFormat="1" ht="13.8" x14ac:dyDescent="0.25">
      <c r="A502" s="119" t="s">
        <v>423</v>
      </c>
      <c r="B502" s="119"/>
      <c r="C502" s="119"/>
      <c r="D502" s="119"/>
      <c r="E502" s="119"/>
      <c r="F502" s="119"/>
      <c r="G502" s="122"/>
      <c r="H502" s="123"/>
      <c r="I502" s="121"/>
      <c r="J502" s="159"/>
      <c r="K502" s="159"/>
      <c r="L502" s="159"/>
      <c r="M502" s="159"/>
      <c r="N502" s="159"/>
      <c r="O502" s="159"/>
      <c r="P502" s="159"/>
      <c r="Q502" s="159"/>
    </row>
    <row r="503" spans="1:17" s="43" customFormat="1" ht="13.8" x14ac:dyDescent="0.25">
      <c r="A503" s="131" t="s">
        <v>428</v>
      </c>
      <c r="B503" s="131"/>
      <c r="C503" s="131"/>
      <c r="D503" s="131"/>
      <c r="E503" s="131"/>
      <c r="F503" s="131"/>
      <c r="G503" s="132"/>
      <c r="H503" s="133"/>
      <c r="I503" s="134"/>
      <c r="J503" s="160"/>
      <c r="K503" s="160"/>
      <c r="L503" s="160"/>
      <c r="M503" s="160"/>
      <c r="N503" s="160"/>
      <c r="O503" s="160"/>
      <c r="P503" s="160"/>
      <c r="Q503" s="160"/>
    </row>
    <row r="504" spans="1:17" s="43" customFormat="1" ht="13.8" x14ac:dyDescent="0.25">
      <c r="A504" s="110" t="s">
        <v>424</v>
      </c>
      <c r="B504" s="110"/>
      <c r="C504" s="110"/>
      <c r="D504" s="110"/>
      <c r="E504" s="110"/>
      <c r="F504" s="110"/>
      <c r="G504" s="116"/>
      <c r="H504" s="117"/>
      <c r="I504" s="115">
        <f>I507</f>
        <v>0</v>
      </c>
      <c r="J504" s="115">
        <f t="shared" ref="J504" si="161">J507</f>
        <v>0</v>
      </c>
      <c r="K504" s="115">
        <f t="shared" ref="K504" si="162">L504-I504</f>
        <v>350000</v>
      </c>
      <c r="L504" s="115">
        <f t="shared" ref="L504:O504" si="163">L507</f>
        <v>350000</v>
      </c>
      <c r="M504" s="115">
        <f t="shared" si="163"/>
        <v>0</v>
      </c>
      <c r="N504" s="115">
        <f t="shared" si="163"/>
        <v>5341.05</v>
      </c>
      <c r="O504" s="115">
        <f t="shared" si="163"/>
        <v>400000</v>
      </c>
      <c r="P504" s="115"/>
      <c r="Q504" s="115"/>
    </row>
    <row r="505" spans="1:17" s="43" customFormat="1" ht="13.8" x14ac:dyDescent="0.25">
      <c r="A505" s="110"/>
      <c r="B505" s="110" t="s">
        <v>353</v>
      </c>
      <c r="C505" s="110"/>
      <c r="D505" s="110"/>
      <c r="E505" s="110"/>
      <c r="F505" s="110"/>
      <c r="G505" s="116"/>
      <c r="H505" s="117"/>
      <c r="I505" s="115"/>
      <c r="J505" s="147"/>
      <c r="K505" s="147"/>
      <c r="L505" s="147"/>
      <c r="M505" s="147"/>
      <c r="N505" s="147"/>
      <c r="O505" s="147"/>
      <c r="P505" s="147"/>
      <c r="Q505" s="147"/>
    </row>
    <row r="506" spans="1:17" s="43" customFormat="1" ht="13.8" x14ac:dyDescent="0.25">
      <c r="A506" s="20"/>
      <c r="B506" s="41"/>
      <c r="G506" s="93"/>
      <c r="H506" s="27"/>
      <c r="I506" s="30"/>
      <c r="J506" s="44"/>
      <c r="K506" s="44"/>
      <c r="L506" s="44"/>
      <c r="N506" s="44"/>
      <c r="O506" s="44"/>
      <c r="P506" s="44"/>
      <c r="Q506" s="44"/>
    </row>
    <row r="507" spans="1:17" s="43" customFormat="1" ht="13.8" x14ac:dyDescent="0.25">
      <c r="A507" s="19">
        <v>42</v>
      </c>
      <c r="B507" s="19" t="s">
        <v>425</v>
      </c>
      <c r="C507" s="23"/>
      <c r="D507" s="23"/>
      <c r="E507" s="23"/>
      <c r="F507" s="23"/>
      <c r="G507" s="28"/>
      <c r="H507" s="27"/>
      <c r="I507" s="29">
        <f>I508</f>
        <v>0</v>
      </c>
      <c r="J507" s="29">
        <f t="shared" ref="J507:O507" si="164">J508</f>
        <v>0</v>
      </c>
      <c r="K507" s="29">
        <f t="shared" ref="K507:K509" si="165">L507-I507</f>
        <v>350000</v>
      </c>
      <c r="L507" s="29">
        <f t="shared" si="164"/>
        <v>350000</v>
      </c>
      <c r="M507" s="29">
        <f t="shared" si="164"/>
        <v>0</v>
      </c>
      <c r="N507" s="29">
        <f t="shared" si="164"/>
        <v>5341.05</v>
      </c>
      <c r="O507" s="29">
        <f t="shared" si="164"/>
        <v>400000</v>
      </c>
      <c r="P507" s="29">
        <v>200000</v>
      </c>
      <c r="Q507" s="29">
        <v>200000</v>
      </c>
    </row>
    <row r="508" spans="1:17" s="43" customFormat="1" ht="13.8" x14ac:dyDescent="0.25">
      <c r="A508" s="19">
        <v>421</v>
      </c>
      <c r="B508" s="19" t="s">
        <v>81</v>
      </c>
      <c r="C508" s="23"/>
      <c r="D508" s="23"/>
      <c r="E508" s="23"/>
      <c r="F508" s="23"/>
      <c r="G508" s="28"/>
      <c r="H508" s="27"/>
      <c r="I508" s="29">
        <f>SUM(I509:I510)</f>
        <v>0</v>
      </c>
      <c r="J508" s="29">
        <f t="shared" ref="J508" si="166">SUM(J509:J510)</f>
        <v>0</v>
      </c>
      <c r="K508" s="29">
        <f t="shared" si="165"/>
        <v>350000</v>
      </c>
      <c r="L508" s="29">
        <f t="shared" ref="L508:O508" si="167">SUM(L509:L510)</f>
        <v>350000</v>
      </c>
      <c r="M508" s="29">
        <f t="shared" si="167"/>
        <v>0</v>
      </c>
      <c r="N508" s="29">
        <f t="shared" si="167"/>
        <v>5341.05</v>
      </c>
      <c r="O508" s="29">
        <f t="shared" si="167"/>
        <v>400000</v>
      </c>
      <c r="P508" s="29"/>
      <c r="Q508" s="29"/>
    </row>
    <row r="509" spans="1:17" s="43" customFormat="1" ht="13.8" x14ac:dyDescent="0.25">
      <c r="A509" s="20">
        <v>4214</v>
      </c>
      <c r="B509" s="41" t="s">
        <v>426</v>
      </c>
      <c r="G509" s="93"/>
      <c r="H509" s="27"/>
      <c r="I509" s="30">
        <v>0</v>
      </c>
      <c r="J509" s="44">
        <v>0</v>
      </c>
      <c r="K509" s="44">
        <f t="shared" si="165"/>
        <v>350000</v>
      </c>
      <c r="L509" s="44">
        <v>350000</v>
      </c>
      <c r="N509" s="44">
        <v>5341.05</v>
      </c>
      <c r="O509" s="44">
        <v>400000</v>
      </c>
      <c r="P509" s="44"/>
      <c r="Q509" s="44"/>
    </row>
    <row r="510" spans="1:17" s="43" customFormat="1" ht="13.8" x14ac:dyDescent="0.25">
      <c r="A510" s="20"/>
      <c r="B510" s="41"/>
      <c r="G510" s="93"/>
      <c r="H510" s="27"/>
      <c r="I510" s="30"/>
      <c r="J510" s="44"/>
      <c r="K510" s="44"/>
      <c r="L510" s="44"/>
      <c r="N510" s="44"/>
      <c r="O510" s="44"/>
      <c r="P510" s="44"/>
      <c r="Q510" s="44"/>
    </row>
    <row r="511" spans="1:17" s="43" customFormat="1" ht="13.8" x14ac:dyDescent="0.25">
      <c r="A511" s="110" t="s">
        <v>352</v>
      </c>
      <c r="B511" s="118"/>
      <c r="C511" s="118"/>
      <c r="D511" s="118"/>
      <c r="E511" s="118"/>
      <c r="F511" s="118"/>
      <c r="G511" s="116"/>
      <c r="H511" s="110"/>
      <c r="I511" s="112"/>
      <c r="J511" s="164"/>
      <c r="K511" s="164"/>
      <c r="L511" s="164"/>
      <c r="M511" s="164"/>
      <c r="N511" s="164"/>
      <c r="O511" s="164"/>
      <c r="P511" s="164"/>
      <c r="Q511" s="164"/>
    </row>
    <row r="512" spans="1:17" s="43" customFormat="1" ht="13.8" x14ac:dyDescent="0.25">
      <c r="A512" s="110"/>
      <c r="B512" s="110" t="s">
        <v>351</v>
      </c>
      <c r="C512" s="110"/>
      <c r="D512" s="118"/>
      <c r="E512" s="118"/>
      <c r="F512" s="118"/>
      <c r="G512" s="116"/>
      <c r="H512" s="110"/>
      <c r="I512" s="114">
        <f>I514</f>
        <v>1860000</v>
      </c>
      <c r="J512" s="114">
        <f t="shared" ref="J512:O512" si="168">J514</f>
        <v>378828.7</v>
      </c>
      <c r="K512" s="114">
        <f t="shared" si="154"/>
        <v>-375000</v>
      </c>
      <c r="L512" s="114">
        <f t="shared" si="168"/>
        <v>1485000</v>
      </c>
      <c r="M512" s="114">
        <f t="shared" si="168"/>
        <v>0</v>
      </c>
      <c r="N512" s="114">
        <f t="shared" si="168"/>
        <v>1344267.3599999999</v>
      </c>
      <c r="O512" s="114">
        <f t="shared" si="168"/>
        <v>475000</v>
      </c>
      <c r="P512" s="114"/>
      <c r="Q512" s="114"/>
    </row>
    <row r="513" spans="1:17" s="43" customFormat="1" ht="13.8" x14ac:dyDescent="0.25">
      <c r="A513" s="110"/>
      <c r="B513" s="110"/>
      <c r="C513" s="110"/>
      <c r="D513" s="118"/>
      <c r="E513" s="118"/>
      <c r="F513" s="118"/>
      <c r="G513" s="116"/>
      <c r="H513" s="110"/>
      <c r="I513" s="114"/>
      <c r="J513" s="114"/>
      <c r="K513" s="114"/>
      <c r="L513" s="114"/>
      <c r="M513" s="164"/>
      <c r="N513" s="164"/>
      <c r="O513" s="164"/>
      <c r="P513" s="164"/>
      <c r="Q513" s="164"/>
    </row>
    <row r="514" spans="1:17" s="23" customFormat="1" ht="13.8" x14ac:dyDescent="0.25">
      <c r="A514" s="19">
        <v>45</v>
      </c>
      <c r="B514" s="19" t="s">
        <v>279</v>
      </c>
      <c r="G514" s="28"/>
      <c r="H514" s="27"/>
      <c r="I514" s="29">
        <f>I515</f>
        <v>1860000</v>
      </c>
      <c r="J514" s="29">
        <f t="shared" ref="J514:O514" si="169">J515</f>
        <v>378828.7</v>
      </c>
      <c r="K514" s="29">
        <f t="shared" si="154"/>
        <v>-375000</v>
      </c>
      <c r="L514" s="29">
        <f t="shared" si="169"/>
        <v>1485000</v>
      </c>
      <c r="M514" s="29">
        <f t="shared" si="169"/>
        <v>0</v>
      </c>
      <c r="N514" s="29">
        <f t="shared" si="169"/>
        <v>1344267.3599999999</v>
      </c>
      <c r="O514" s="29">
        <f t="shared" si="169"/>
        <v>475000</v>
      </c>
      <c r="P514" s="29">
        <v>200000</v>
      </c>
      <c r="Q514" s="29">
        <v>200000</v>
      </c>
    </row>
    <row r="515" spans="1:17" s="23" customFormat="1" ht="13.8" x14ac:dyDescent="0.25">
      <c r="A515" s="19">
        <v>451</v>
      </c>
      <c r="B515" s="19" t="s">
        <v>138</v>
      </c>
      <c r="G515" s="28"/>
      <c r="H515" s="27"/>
      <c r="I515" s="29">
        <f>SUM(I516:I518)</f>
        <v>1860000</v>
      </c>
      <c r="J515" s="29">
        <f t="shared" ref="J515" si="170">SUM(J516:J518)</f>
        <v>378828.7</v>
      </c>
      <c r="K515" s="29">
        <f t="shared" si="154"/>
        <v>-375000</v>
      </c>
      <c r="L515" s="29">
        <f>SUM(L516:L520)</f>
        <v>1485000</v>
      </c>
      <c r="M515" s="29">
        <f t="shared" ref="M515" si="171">SUM(M516:M520)</f>
        <v>0</v>
      </c>
      <c r="N515" s="29">
        <f>SUM(N516:N520)</f>
        <v>1344267.3599999999</v>
      </c>
      <c r="O515" s="29">
        <f>SUM(O516:O520)</f>
        <v>475000</v>
      </c>
      <c r="P515" s="29"/>
      <c r="Q515" s="29"/>
    </row>
    <row r="516" spans="1:17" s="43" customFormat="1" ht="13.8" x14ac:dyDescent="0.25">
      <c r="A516" s="41">
        <v>4511</v>
      </c>
      <c r="B516" s="41" t="s">
        <v>210</v>
      </c>
      <c r="G516" s="93"/>
      <c r="H516" s="27"/>
      <c r="I516" s="44">
        <v>1500000</v>
      </c>
      <c r="J516" s="44">
        <v>20000</v>
      </c>
      <c r="K516" s="44">
        <f t="shared" si="154"/>
        <v>-570000</v>
      </c>
      <c r="L516" s="44">
        <v>930000</v>
      </c>
      <c r="N516" s="177">
        <v>902522.63</v>
      </c>
      <c r="O516" s="177"/>
      <c r="P516" s="44"/>
      <c r="Q516" s="44"/>
    </row>
    <row r="517" spans="1:17" s="43" customFormat="1" ht="13.8" x14ac:dyDescent="0.25">
      <c r="A517" s="41">
        <v>4511</v>
      </c>
      <c r="B517" s="41" t="s">
        <v>211</v>
      </c>
      <c r="G517" s="93"/>
      <c r="H517" s="27"/>
      <c r="I517" s="30">
        <v>360000</v>
      </c>
      <c r="J517" s="44">
        <v>358828.7</v>
      </c>
      <c r="K517" s="44">
        <f t="shared" si="154"/>
        <v>170000</v>
      </c>
      <c r="L517" s="44">
        <v>530000</v>
      </c>
      <c r="N517" s="44">
        <v>417347.23</v>
      </c>
      <c r="O517" s="44">
        <v>400000</v>
      </c>
      <c r="P517" s="44"/>
      <c r="Q517" s="44"/>
    </row>
    <row r="518" spans="1:17" s="43" customFormat="1" ht="13.8" x14ac:dyDescent="0.25">
      <c r="A518" s="41">
        <v>4511</v>
      </c>
      <c r="B518" s="41" t="s">
        <v>162</v>
      </c>
      <c r="G518" s="93"/>
      <c r="H518" s="27"/>
      <c r="I518" s="30">
        <v>0</v>
      </c>
      <c r="J518" s="44">
        <v>0</v>
      </c>
      <c r="K518" s="44">
        <f t="shared" si="154"/>
        <v>0</v>
      </c>
      <c r="L518" s="44">
        <v>0</v>
      </c>
      <c r="N518" s="44">
        <v>0</v>
      </c>
      <c r="O518" s="44">
        <v>50000</v>
      </c>
      <c r="P518" s="44"/>
      <c r="Q518" s="44"/>
    </row>
    <row r="519" spans="1:17" s="43" customFormat="1" ht="13.8" x14ac:dyDescent="0.25">
      <c r="A519" s="41">
        <v>4511</v>
      </c>
      <c r="B519" s="41" t="s">
        <v>419</v>
      </c>
      <c r="G519" s="93"/>
      <c r="H519" s="27"/>
      <c r="I519" s="30"/>
      <c r="J519" s="44"/>
      <c r="K519" s="44"/>
      <c r="L519" s="44">
        <v>25000</v>
      </c>
      <c r="N519" s="44">
        <v>24397.5</v>
      </c>
      <c r="O519" s="44">
        <v>25000</v>
      </c>
      <c r="P519" s="44"/>
      <c r="Q519" s="44"/>
    </row>
    <row r="520" spans="1:17" s="23" customFormat="1" ht="13.8" x14ac:dyDescent="0.25">
      <c r="A520" s="41"/>
      <c r="B520" s="41"/>
      <c r="C520" s="43"/>
      <c r="D520" s="43"/>
      <c r="E520" s="43"/>
      <c r="F520" s="43"/>
      <c r="G520" s="93"/>
      <c r="H520" s="27"/>
      <c r="I520" s="30"/>
      <c r="J520" s="44"/>
      <c r="K520" s="44"/>
      <c r="L520" s="44"/>
      <c r="N520" s="29"/>
      <c r="O520" s="29"/>
      <c r="P520" s="29"/>
      <c r="Q520" s="29"/>
    </row>
    <row r="521" spans="1:17" s="23" customFormat="1" ht="13.8" x14ac:dyDescent="0.25">
      <c r="A521" s="99" t="s">
        <v>333</v>
      </c>
      <c r="B521" s="99"/>
      <c r="C521" s="99"/>
      <c r="D521" s="99"/>
      <c r="E521" s="99"/>
      <c r="F521" s="99"/>
      <c r="G521" s="99"/>
      <c r="H521" s="99"/>
      <c r="I521" s="145">
        <f>I522+I580+I591+I600</f>
        <v>1193900</v>
      </c>
      <c r="J521" s="145">
        <f>J522+J580+J591+J600</f>
        <v>762454.22000000009</v>
      </c>
      <c r="K521" s="145">
        <f>K522+K580+K591+K600</f>
        <v>-5900</v>
      </c>
      <c r="L521" s="145">
        <f>L522+L580+L591+L600</f>
        <v>1188000</v>
      </c>
      <c r="M521" s="145">
        <f t="shared" ref="M521:O521" si="172">M522+M580+M591+M600</f>
        <v>0</v>
      </c>
      <c r="N521" s="145">
        <f t="shared" si="172"/>
        <v>985215.33</v>
      </c>
      <c r="O521" s="145">
        <f t="shared" si="172"/>
        <v>1313000</v>
      </c>
      <c r="P521" s="145"/>
      <c r="Q521" s="145"/>
    </row>
    <row r="522" spans="1:17" s="43" customFormat="1" ht="13.8" x14ac:dyDescent="0.25">
      <c r="A522" s="103" t="s">
        <v>280</v>
      </c>
      <c r="B522" s="103"/>
      <c r="C522" s="103"/>
      <c r="D522" s="103"/>
      <c r="E522" s="103"/>
      <c r="F522" s="103"/>
      <c r="G522" s="103"/>
      <c r="H522" s="103"/>
      <c r="I522" s="146">
        <f t="shared" ref="I522:K522" si="173">I525+I573</f>
        <v>1087900</v>
      </c>
      <c r="J522" s="146">
        <f t="shared" si="173"/>
        <v>676544.22000000009</v>
      </c>
      <c r="K522" s="146">
        <f t="shared" si="173"/>
        <v>-1900</v>
      </c>
      <c r="L522" s="146">
        <f>L525+L573</f>
        <v>1086000</v>
      </c>
      <c r="M522" s="146">
        <f t="shared" ref="M522:O522" si="174">M525+M573</f>
        <v>0</v>
      </c>
      <c r="N522" s="146">
        <f t="shared" si="174"/>
        <v>908699.25</v>
      </c>
      <c r="O522" s="146">
        <f t="shared" si="174"/>
        <v>1201000</v>
      </c>
      <c r="P522" s="146"/>
      <c r="Q522" s="146"/>
    </row>
    <row r="523" spans="1:17" s="43" customFormat="1" ht="13.8" x14ac:dyDescent="0.25">
      <c r="A523" s="119" t="s">
        <v>282</v>
      </c>
      <c r="B523" s="119"/>
      <c r="C523" s="119"/>
      <c r="D523" s="119"/>
      <c r="E523" s="119"/>
      <c r="F523" s="119"/>
      <c r="G523" s="119"/>
      <c r="H523" s="119"/>
      <c r="I523" s="120"/>
      <c r="J523" s="150"/>
      <c r="K523" s="150"/>
      <c r="L523" s="150"/>
      <c r="M523" s="150"/>
      <c r="N523" s="150"/>
      <c r="O523" s="150"/>
      <c r="P523" s="150"/>
      <c r="Q523" s="150"/>
    </row>
    <row r="524" spans="1:17" s="43" customFormat="1" ht="13.8" x14ac:dyDescent="0.25">
      <c r="A524" s="131" t="s">
        <v>428</v>
      </c>
      <c r="B524" s="135"/>
      <c r="C524" s="135"/>
      <c r="D524" s="135"/>
      <c r="E524" s="135"/>
      <c r="F524" s="135"/>
      <c r="G524" s="135"/>
      <c r="H524" s="135"/>
      <c r="I524" s="136"/>
      <c r="J524" s="165"/>
      <c r="K524" s="165"/>
      <c r="L524" s="165"/>
      <c r="M524" s="165"/>
      <c r="N524" s="165"/>
      <c r="O524" s="165"/>
      <c r="P524" s="165"/>
      <c r="Q524" s="165"/>
    </row>
    <row r="525" spans="1:17" s="43" customFormat="1" ht="13.8" x14ac:dyDescent="0.25">
      <c r="A525" s="110" t="s">
        <v>281</v>
      </c>
      <c r="B525" s="111"/>
      <c r="C525" s="111"/>
      <c r="D525" s="111"/>
      <c r="E525" s="111"/>
      <c r="F525" s="111"/>
      <c r="G525" s="111"/>
      <c r="H525" s="111"/>
      <c r="I525" s="114">
        <f t="shared" ref="I525:K525" si="175">I527+I536+I558+I563</f>
        <v>937900</v>
      </c>
      <c r="J525" s="114">
        <f t="shared" si="175"/>
        <v>676544.22000000009</v>
      </c>
      <c r="K525" s="114">
        <f t="shared" si="175"/>
        <v>73100</v>
      </c>
      <c r="L525" s="114">
        <f>L527+L536+L558+L563</f>
        <v>1011000</v>
      </c>
      <c r="M525" s="114">
        <f t="shared" ref="M525:O525" si="176">M527+M536+M558+M563</f>
        <v>0</v>
      </c>
      <c r="N525" s="114">
        <f>N527+N536+N558+N563</f>
        <v>833285.05</v>
      </c>
      <c r="O525" s="114">
        <f t="shared" si="176"/>
        <v>1201000</v>
      </c>
      <c r="P525" s="114"/>
      <c r="Q525" s="114"/>
    </row>
    <row r="526" spans="1:17" s="43" customFormat="1" ht="13.8" x14ac:dyDescent="0.25">
      <c r="A526" s="142" t="s">
        <v>283</v>
      </c>
      <c r="B526" s="143"/>
      <c r="C526" s="143"/>
      <c r="D526" s="143"/>
      <c r="E526" s="143"/>
      <c r="F526" s="143"/>
      <c r="G526" s="143"/>
      <c r="H526" s="143"/>
      <c r="I526" s="144"/>
      <c r="J526" s="166"/>
      <c r="K526" s="166"/>
      <c r="L526" s="166"/>
      <c r="M526" s="166"/>
      <c r="N526" s="166"/>
      <c r="O526" s="166"/>
      <c r="P526" s="166"/>
      <c r="Q526" s="166"/>
    </row>
    <row r="527" spans="1:17" s="43" customFormat="1" x14ac:dyDescent="0.25">
      <c r="A527" s="23">
        <v>31</v>
      </c>
      <c r="B527" s="23" t="s">
        <v>4</v>
      </c>
      <c r="C527" s="23"/>
      <c r="D527" s="23"/>
      <c r="E527" s="23"/>
      <c r="F527" s="23"/>
      <c r="G527" s="30"/>
      <c r="H527" s="22"/>
      <c r="I527" s="29">
        <f>I528+I530+I533</f>
        <v>633700</v>
      </c>
      <c r="J527" s="29">
        <f>J528+J530+J533</f>
        <v>442292.37</v>
      </c>
      <c r="K527" s="29">
        <f t="shared" si="154"/>
        <v>123800</v>
      </c>
      <c r="L527" s="29">
        <f>L528+L530+L533</f>
        <v>757500</v>
      </c>
      <c r="M527" s="29">
        <f t="shared" ref="M527:O527" si="177">M528+M530+M533</f>
        <v>0</v>
      </c>
      <c r="N527" s="29">
        <f t="shared" si="177"/>
        <v>648816.78</v>
      </c>
      <c r="O527" s="29">
        <f t="shared" si="177"/>
        <v>910000</v>
      </c>
      <c r="P527" s="29">
        <v>913000</v>
      </c>
      <c r="Q527" s="29">
        <v>915000</v>
      </c>
    </row>
    <row r="528" spans="1:17" s="43" customFormat="1" x14ac:dyDescent="0.25">
      <c r="A528" s="23">
        <v>311</v>
      </c>
      <c r="B528" s="23" t="s">
        <v>96</v>
      </c>
      <c r="C528" s="23"/>
      <c r="D528" s="23"/>
      <c r="E528" s="23"/>
      <c r="F528" s="23"/>
      <c r="G528" s="30"/>
      <c r="H528" s="22"/>
      <c r="I528" s="29">
        <f>I529</f>
        <v>512000</v>
      </c>
      <c r="J528" s="29">
        <f t="shared" ref="J528:O528" si="178">J529</f>
        <v>372026.27</v>
      </c>
      <c r="K528" s="29">
        <f t="shared" si="154"/>
        <v>114000</v>
      </c>
      <c r="L528" s="29">
        <f t="shared" si="178"/>
        <v>626000</v>
      </c>
      <c r="M528" s="29">
        <f t="shared" si="178"/>
        <v>0</v>
      </c>
      <c r="N528" s="29">
        <f t="shared" si="178"/>
        <v>543359.9</v>
      </c>
      <c r="O528" s="29">
        <f t="shared" si="178"/>
        <v>758000</v>
      </c>
      <c r="P528" s="29"/>
      <c r="Q528" s="29"/>
    </row>
    <row r="529" spans="1:17" s="43" customFormat="1" x14ac:dyDescent="0.25">
      <c r="A529" s="22">
        <v>3111</v>
      </c>
      <c r="B529" s="22" t="s">
        <v>37</v>
      </c>
      <c r="C529" s="22"/>
      <c r="D529" s="22"/>
      <c r="E529" s="22"/>
      <c r="F529" s="22"/>
      <c r="G529" s="30"/>
      <c r="H529" s="22"/>
      <c r="I529" s="30">
        <v>512000</v>
      </c>
      <c r="J529" s="30">
        <v>372026.27</v>
      </c>
      <c r="K529" s="30">
        <f t="shared" si="154"/>
        <v>114000</v>
      </c>
      <c r="L529" s="30">
        <v>626000</v>
      </c>
      <c r="N529" s="44">
        <v>543359.9</v>
      </c>
      <c r="O529" s="44">
        <v>758000</v>
      </c>
      <c r="P529" s="29"/>
      <c r="Q529" s="29"/>
    </row>
    <row r="530" spans="1:17" s="43" customFormat="1" x14ac:dyDescent="0.25">
      <c r="A530" s="19">
        <v>312</v>
      </c>
      <c r="B530" s="19" t="s">
        <v>98</v>
      </c>
      <c r="C530" s="23"/>
      <c r="D530" s="23"/>
      <c r="E530" s="23"/>
      <c r="F530" s="23"/>
      <c r="G530" s="29"/>
      <c r="H530" s="23"/>
      <c r="I530" s="29">
        <f t="shared" ref="I530:K530" si="179">I531+I532</f>
        <v>41000</v>
      </c>
      <c r="J530" s="29">
        <f t="shared" si="179"/>
        <v>10500</v>
      </c>
      <c r="K530" s="29">
        <f t="shared" si="179"/>
        <v>-18500</v>
      </c>
      <c r="L530" s="29">
        <f t="shared" ref="L530:O530" si="180">L531+L532</f>
        <v>22500</v>
      </c>
      <c r="M530" s="29">
        <f t="shared" si="180"/>
        <v>0</v>
      </c>
      <c r="N530" s="29">
        <f t="shared" si="180"/>
        <v>15500</v>
      </c>
      <c r="O530" s="29">
        <f t="shared" si="180"/>
        <v>27000</v>
      </c>
      <c r="P530" s="29"/>
      <c r="Q530" s="29"/>
    </row>
    <row r="531" spans="1:17" s="43" customFormat="1" x14ac:dyDescent="0.25">
      <c r="A531" s="20">
        <v>3121</v>
      </c>
      <c r="B531" s="41" t="s">
        <v>241</v>
      </c>
      <c r="C531" s="22"/>
      <c r="D531" s="22"/>
      <c r="E531" s="22"/>
      <c r="F531" s="22"/>
      <c r="G531" s="30"/>
      <c r="H531" s="22"/>
      <c r="I531" s="30">
        <v>21000</v>
      </c>
      <c r="J531" s="1">
        <v>10500</v>
      </c>
      <c r="K531" s="1">
        <f t="shared" si="154"/>
        <v>1500</v>
      </c>
      <c r="L531" s="30">
        <v>22500</v>
      </c>
      <c r="N531" s="44">
        <v>15500</v>
      </c>
      <c r="O531" s="44">
        <v>27000</v>
      </c>
      <c r="P531" s="29"/>
      <c r="Q531" s="29"/>
    </row>
    <row r="532" spans="1:17" s="43" customFormat="1" x14ac:dyDescent="0.25">
      <c r="A532" s="41">
        <v>3121</v>
      </c>
      <c r="B532" s="41" t="s">
        <v>378</v>
      </c>
      <c r="D532" s="22"/>
      <c r="E532" s="22"/>
      <c r="F532" s="22"/>
      <c r="G532" s="30"/>
      <c r="H532" s="22"/>
      <c r="I532" s="30">
        <v>20000</v>
      </c>
      <c r="J532" s="1"/>
      <c r="K532" s="1">
        <f t="shared" si="154"/>
        <v>-20000</v>
      </c>
      <c r="L532" s="30"/>
      <c r="N532" s="29"/>
      <c r="O532" s="29"/>
      <c r="P532" s="29"/>
      <c r="Q532" s="29"/>
    </row>
    <row r="533" spans="1:17" s="22" customFormat="1" x14ac:dyDescent="0.25">
      <c r="A533" s="23">
        <v>313</v>
      </c>
      <c r="B533" s="23" t="s">
        <v>73</v>
      </c>
      <c r="C533" s="23"/>
      <c r="D533" s="23"/>
      <c r="E533" s="23"/>
      <c r="F533" s="23"/>
      <c r="G533" s="29"/>
      <c r="H533" s="23"/>
      <c r="I533" s="29">
        <f t="shared" ref="I533:K533" si="181">I534+I535</f>
        <v>80700</v>
      </c>
      <c r="J533" s="29">
        <f t="shared" si="181"/>
        <v>59766.100000000006</v>
      </c>
      <c r="K533" s="29">
        <f t="shared" si="181"/>
        <v>28300</v>
      </c>
      <c r="L533" s="29">
        <f t="shared" ref="L533:O533" si="182">L534+L535</f>
        <v>109000</v>
      </c>
      <c r="M533" s="29">
        <f t="shared" si="182"/>
        <v>0</v>
      </c>
      <c r="N533" s="29">
        <f t="shared" si="182"/>
        <v>89956.88</v>
      </c>
      <c r="O533" s="29">
        <f t="shared" si="182"/>
        <v>125000</v>
      </c>
      <c r="P533" s="29"/>
      <c r="Q533" s="29"/>
    </row>
    <row r="534" spans="1:17" s="22" customFormat="1" x14ac:dyDescent="0.25">
      <c r="A534" s="22">
        <v>3132</v>
      </c>
      <c r="B534" s="22" t="s">
        <v>7</v>
      </c>
      <c r="G534" s="29"/>
      <c r="H534" s="23"/>
      <c r="I534" s="30">
        <v>80000</v>
      </c>
      <c r="J534" s="30">
        <v>59142.73</v>
      </c>
      <c r="K534" s="30">
        <f t="shared" si="154"/>
        <v>29000</v>
      </c>
      <c r="L534" s="30">
        <v>109000</v>
      </c>
      <c r="N534" s="44">
        <v>89956.88</v>
      </c>
      <c r="O534" s="44">
        <v>125000</v>
      </c>
      <c r="P534" s="29"/>
      <c r="Q534" s="29"/>
    </row>
    <row r="535" spans="1:17" s="22" customFormat="1" x14ac:dyDescent="0.25">
      <c r="A535" s="20">
        <v>3133</v>
      </c>
      <c r="B535" s="38" t="s">
        <v>372</v>
      </c>
      <c r="G535" s="29"/>
      <c r="H535" s="23"/>
      <c r="I535" s="30">
        <v>700</v>
      </c>
      <c r="J535" s="30">
        <v>623.37</v>
      </c>
      <c r="K535" s="30">
        <f t="shared" si="154"/>
        <v>-700</v>
      </c>
      <c r="L535" s="30">
        <v>0</v>
      </c>
      <c r="N535" s="29"/>
      <c r="O535" s="29"/>
      <c r="P535" s="29"/>
      <c r="Q535" s="29"/>
    </row>
    <row r="536" spans="1:17" s="22" customFormat="1" x14ac:dyDescent="0.25">
      <c r="A536" s="23">
        <v>32</v>
      </c>
      <c r="B536" s="23" t="s">
        <v>8</v>
      </c>
      <c r="C536" s="23"/>
      <c r="D536" s="23"/>
      <c r="E536" s="23"/>
      <c r="F536" s="23"/>
      <c r="G536" s="37"/>
      <c r="H536" s="21"/>
      <c r="I536" s="35">
        <f>I537+I541+I547+I555</f>
        <v>214700</v>
      </c>
      <c r="J536" s="35">
        <f>J537+J541+J547+J555</f>
        <v>150668.79</v>
      </c>
      <c r="K536" s="35">
        <f t="shared" si="154"/>
        <v>13800</v>
      </c>
      <c r="L536" s="35">
        <f>L537+L541+L547+L555</f>
        <v>228500</v>
      </c>
      <c r="M536" s="35">
        <f t="shared" ref="M536" si="183">M537+M541+M547+M555</f>
        <v>0</v>
      </c>
      <c r="N536" s="35">
        <f>N537+N541+N547+N555</f>
        <v>166680.87000000002</v>
      </c>
      <c r="O536" s="35">
        <f>O537+O541+O547+O555</f>
        <v>265000</v>
      </c>
      <c r="P536" s="35">
        <v>265000</v>
      </c>
      <c r="Q536" s="35">
        <v>265000</v>
      </c>
    </row>
    <row r="537" spans="1:17" s="22" customFormat="1" x14ac:dyDescent="0.25">
      <c r="A537" s="23">
        <v>321</v>
      </c>
      <c r="B537" s="23" t="s">
        <v>74</v>
      </c>
      <c r="C537" s="23"/>
      <c r="D537" s="23"/>
      <c r="E537" s="23"/>
      <c r="F537" s="23"/>
      <c r="G537" s="36"/>
      <c r="H537" s="20"/>
      <c r="I537" s="35">
        <f>SUM(I538:I540)</f>
        <v>39000</v>
      </c>
      <c r="J537" s="35">
        <f>SUM(J538:J540)</f>
        <v>20401</v>
      </c>
      <c r="K537" s="35">
        <f t="shared" si="154"/>
        <v>20000</v>
      </c>
      <c r="L537" s="35">
        <f>SUM(L538:L540)</f>
        <v>59000</v>
      </c>
      <c r="M537" s="35">
        <f t="shared" ref="M537" si="184">SUM(M538:M540)</f>
        <v>0</v>
      </c>
      <c r="N537" s="35">
        <f>SUM(N538:N540)</f>
        <v>38060.800000000003</v>
      </c>
      <c r="O537" s="35">
        <f>SUM(O538:O540)</f>
        <v>60000</v>
      </c>
      <c r="P537" s="35"/>
      <c r="Q537" s="35"/>
    </row>
    <row r="538" spans="1:17" s="22" customFormat="1" x14ac:dyDescent="0.25">
      <c r="A538" s="31">
        <v>3211</v>
      </c>
      <c r="B538" s="31" t="s">
        <v>17</v>
      </c>
      <c r="C538" s="31"/>
      <c r="D538" s="31"/>
      <c r="E538" s="31"/>
      <c r="F538" s="31"/>
      <c r="G538" s="37"/>
      <c r="H538" s="21"/>
      <c r="I538" s="30">
        <v>5000</v>
      </c>
      <c r="J538" s="30">
        <v>3082</v>
      </c>
      <c r="K538" s="1">
        <f t="shared" si="154"/>
        <v>0</v>
      </c>
      <c r="L538" s="30">
        <v>5000</v>
      </c>
      <c r="N538" s="30">
        <v>1610.8</v>
      </c>
      <c r="O538" s="30">
        <v>5000</v>
      </c>
      <c r="P538" s="30"/>
      <c r="Q538" s="30"/>
    </row>
    <row r="539" spans="1:17" s="22" customFormat="1" x14ac:dyDescent="0.25">
      <c r="A539" s="31">
        <v>3212</v>
      </c>
      <c r="B539" s="43" t="s">
        <v>38</v>
      </c>
      <c r="C539" s="31"/>
      <c r="D539" s="31"/>
      <c r="E539" s="31"/>
      <c r="F539" s="31"/>
      <c r="G539" s="37"/>
      <c r="H539" s="21"/>
      <c r="I539" s="30">
        <v>30000</v>
      </c>
      <c r="J539" s="30">
        <v>16119</v>
      </c>
      <c r="K539" s="1">
        <f t="shared" si="154"/>
        <v>20000</v>
      </c>
      <c r="L539" s="30">
        <v>50000</v>
      </c>
      <c r="N539" s="30">
        <v>35550</v>
      </c>
      <c r="O539" s="30">
        <v>52000</v>
      </c>
      <c r="P539" s="30"/>
      <c r="Q539" s="30"/>
    </row>
    <row r="540" spans="1:17" s="22" customFormat="1" x14ac:dyDescent="0.25">
      <c r="A540" s="22">
        <v>3213</v>
      </c>
      <c r="B540" s="22" t="s">
        <v>19</v>
      </c>
      <c r="G540" s="36"/>
      <c r="H540" s="20"/>
      <c r="I540" s="30">
        <v>4000</v>
      </c>
      <c r="J540" s="30">
        <v>1200</v>
      </c>
      <c r="K540" s="1">
        <f t="shared" si="154"/>
        <v>0</v>
      </c>
      <c r="L540" s="30">
        <v>4000</v>
      </c>
      <c r="N540" s="30">
        <v>900</v>
      </c>
      <c r="O540" s="30">
        <v>3000</v>
      </c>
      <c r="P540" s="30"/>
      <c r="Q540" s="30"/>
    </row>
    <row r="541" spans="1:17" s="22" customFormat="1" x14ac:dyDescent="0.25">
      <c r="A541" s="23">
        <v>322</v>
      </c>
      <c r="B541" s="23" t="s">
        <v>75</v>
      </c>
      <c r="C541" s="23"/>
      <c r="D541" s="23"/>
      <c r="E541" s="23"/>
      <c r="F541" s="23"/>
      <c r="G541" s="36"/>
      <c r="H541" s="20"/>
      <c r="I541" s="35">
        <f>SUM(I542:I546)</f>
        <v>132000</v>
      </c>
      <c r="J541" s="35">
        <f>SUM(J542:J546)</f>
        <v>89846.12999999999</v>
      </c>
      <c r="K541" s="35">
        <f t="shared" si="154"/>
        <v>-10200</v>
      </c>
      <c r="L541" s="35">
        <f>SUM(L542:L546)</f>
        <v>121800</v>
      </c>
      <c r="M541" s="35">
        <f t="shared" ref="M541" si="185">SUM(M542:M546)</f>
        <v>0</v>
      </c>
      <c r="N541" s="35">
        <f>SUM(N542:N546)</f>
        <v>101303.91</v>
      </c>
      <c r="O541" s="35">
        <f>SUM(O542:O546)</f>
        <v>138600</v>
      </c>
      <c r="P541" s="35"/>
      <c r="Q541" s="35"/>
    </row>
    <row r="542" spans="1:17" s="22" customFormat="1" x14ac:dyDescent="0.25">
      <c r="A542" s="31">
        <v>3221</v>
      </c>
      <c r="B542" s="31" t="s">
        <v>76</v>
      </c>
      <c r="C542" s="31"/>
      <c r="D542" s="31"/>
      <c r="E542" s="31"/>
      <c r="F542" s="31"/>
      <c r="G542" s="37"/>
      <c r="H542" s="21"/>
      <c r="I542" s="30">
        <v>15000</v>
      </c>
      <c r="J542" s="30">
        <v>14887.81</v>
      </c>
      <c r="K542" s="30">
        <f t="shared" si="154"/>
        <v>2800</v>
      </c>
      <c r="L542" s="30">
        <v>17800</v>
      </c>
      <c r="N542" s="30">
        <v>25374.69</v>
      </c>
      <c r="O542" s="30">
        <v>29600</v>
      </c>
      <c r="P542" s="30"/>
      <c r="Q542" s="30"/>
    </row>
    <row r="543" spans="1:17" s="22" customFormat="1" ht="13.8" x14ac:dyDescent="0.25">
      <c r="A543" s="21">
        <v>3222</v>
      </c>
      <c r="B543" s="21" t="s">
        <v>90</v>
      </c>
      <c r="C543" s="21"/>
      <c r="D543" s="21"/>
      <c r="E543" s="21"/>
      <c r="F543" s="21"/>
      <c r="G543" s="34"/>
      <c r="H543" s="33"/>
      <c r="I543" s="30">
        <v>66000</v>
      </c>
      <c r="J543" s="30">
        <v>35726.559999999998</v>
      </c>
      <c r="K543" s="30">
        <f t="shared" si="154"/>
        <v>-16000</v>
      </c>
      <c r="L543" s="30">
        <v>50000</v>
      </c>
      <c r="N543" s="30">
        <v>37342.910000000003</v>
      </c>
      <c r="O543" s="30">
        <v>55000</v>
      </c>
      <c r="P543" s="30"/>
      <c r="Q543" s="30"/>
    </row>
    <row r="544" spans="1:17" s="22" customFormat="1" ht="13.8" x14ac:dyDescent="0.25">
      <c r="A544" s="21">
        <v>3223</v>
      </c>
      <c r="B544" s="21" t="s">
        <v>23</v>
      </c>
      <c r="C544" s="21"/>
      <c r="D544" s="21"/>
      <c r="E544" s="21"/>
      <c r="F544" s="21"/>
      <c r="G544" s="34"/>
      <c r="H544" s="33"/>
      <c r="I544" s="30">
        <v>7000</v>
      </c>
      <c r="J544" s="30">
        <v>6698.24</v>
      </c>
      <c r="K544" s="30">
        <f t="shared" si="154"/>
        <v>1000</v>
      </c>
      <c r="L544" s="30">
        <v>8000</v>
      </c>
      <c r="N544" s="30">
        <v>5710.89</v>
      </c>
      <c r="O544" s="30">
        <v>8000</v>
      </c>
      <c r="P544" s="30"/>
      <c r="Q544" s="30"/>
    </row>
    <row r="545" spans="1:17" s="22" customFormat="1" ht="13.8" x14ac:dyDescent="0.25">
      <c r="A545" s="20">
        <v>3223</v>
      </c>
      <c r="B545" s="20" t="s">
        <v>64</v>
      </c>
      <c r="C545" s="20"/>
      <c r="D545" s="20"/>
      <c r="E545" s="20"/>
      <c r="F545" s="20"/>
      <c r="G545" s="28"/>
      <c r="H545" s="27"/>
      <c r="I545" s="30">
        <v>35000</v>
      </c>
      <c r="J545" s="30">
        <v>28445.55</v>
      </c>
      <c r="K545" s="30">
        <f t="shared" si="154"/>
        <v>2000</v>
      </c>
      <c r="L545" s="30">
        <v>37000</v>
      </c>
      <c r="N545" s="30">
        <v>27157.07</v>
      </c>
      <c r="O545" s="30">
        <v>37000</v>
      </c>
      <c r="P545" s="30"/>
      <c r="Q545" s="30"/>
    </row>
    <row r="546" spans="1:17" s="22" customFormat="1" ht="13.8" x14ac:dyDescent="0.25">
      <c r="A546" s="20">
        <v>3225</v>
      </c>
      <c r="B546" s="21" t="s">
        <v>25</v>
      </c>
      <c r="C546" s="20"/>
      <c r="D546" s="20"/>
      <c r="E546" s="20"/>
      <c r="F546" s="20"/>
      <c r="G546" s="28"/>
      <c r="H546" s="27"/>
      <c r="I546" s="30">
        <v>9000</v>
      </c>
      <c r="J546" s="30">
        <v>4087.97</v>
      </c>
      <c r="K546" s="30">
        <f t="shared" si="154"/>
        <v>0</v>
      </c>
      <c r="L546" s="30">
        <v>9000</v>
      </c>
      <c r="N546" s="30">
        <v>5718.35</v>
      </c>
      <c r="O546" s="30">
        <v>9000</v>
      </c>
      <c r="P546" s="30"/>
      <c r="Q546" s="30"/>
    </row>
    <row r="547" spans="1:17" s="22" customFormat="1" ht="13.8" x14ac:dyDescent="0.25">
      <c r="A547" s="19">
        <v>323</v>
      </c>
      <c r="B547" s="19" t="s">
        <v>77</v>
      </c>
      <c r="C547" s="19"/>
      <c r="D547" s="19"/>
      <c r="E547" s="19"/>
      <c r="F547" s="19"/>
      <c r="G547" s="28"/>
      <c r="H547" s="27"/>
      <c r="I547" s="29">
        <f>SUM(I548:I554)</f>
        <v>35700</v>
      </c>
      <c r="J547" s="29">
        <f>SUM(J548:J554)</f>
        <v>36183.090000000004</v>
      </c>
      <c r="K547" s="29">
        <f t="shared" si="154"/>
        <v>7000</v>
      </c>
      <c r="L547" s="29">
        <f>SUM(L548:L554)</f>
        <v>42700</v>
      </c>
      <c r="M547" s="29">
        <f t="shared" ref="M547:O547" si="186">SUM(M548:M554)</f>
        <v>0</v>
      </c>
      <c r="N547" s="29">
        <f t="shared" si="186"/>
        <v>23185.439999999999</v>
      </c>
      <c r="O547" s="29">
        <f t="shared" si="186"/>
        <v>58900</v>
      </c>
      <c r="P547" s="29"/>
      <c r="Q547" s="29"/>
    </row>
    <row r="548" spans="1:17" s="22" customFormat="1" ht="13.8" x14ac:dyDescent="0.25">
      <c r="A548" s="20">
        <v>3231</v>
      </c>
      <c r="B548" s="41" t="s">
        <v>390</v>
      </c>
      <c r="C548" s="20"/>
      <c r="D548" s="20"/>
      <c r="E548" s="20"/>
      <c r="F548" s="20"/>
      <c r="G548" s="28"/>
      <c r="H548" s="27"/>
      <c r="I548" s="30">
        <v>4500</v>
      </c>
      <c r="J548" s="30">
        <v>2091.0500000000002</v>
      </c>
      <c r="K548" s="30">
        <f t="shared" si="154"/>
        <v>500</v>
      </c>
      <c r="L548" s="30">
        <v>5000</v>
      </c>
      <c r="N548" s="30">
        <v>1884.64</v>
      </c>
      <c r="O548" s="30">
        <v>4500</v>
      </c>
      <c r="P548" s="30"/>
      <c r="Q548" s="30"/>
    </row>
    <row r="549" spans="1:17" s="22" customFormat="1" ht="13.8" x14ac:dyDescent="0.25">
      <c r="A549" s="20">
        <v>3232</v>
      </c>
      <c r="B549" s="20" t="s">
        <v>15</v>
      </c>
      <c r="C549" s="20"/>
      <c r="D549" s="20"/>
      <c r="E549" s="20"/>
      <c r="F549" s="20"/>
      <c r="G549" s="28"/>
      <c r="H549" s="27"/>
      <c r="I549" s="30">
        <v>9000</v>
      </c>
      <c r="J549" s="30">
        <v>15761.21</v>
      </c>
      <c r="K549" s="30">
        <f t="shared" si="154"/>
        <v>11000</v>
      </c>
      <c r="L549" s="30">
        <v>20000</v>
      </c>
      <c r="N549" s="30">
        <v>6704.13</v>
      </c>
      <c r="O549" s="30">
        <v>25000</v>
      </c>
      <c r="P549" s="30"/>
      <c r="Q549" s="30"/>
    </row>
    <row r="550" spans="1:17" s="22" customFormat="1" x14ac:dyDescent="0.25">
      <c r="A550" s="20">
        <v>3233</v>
      </c>
      <c r="B550" s="41" t="s">
        <v>128</v>
      </c>
      <c r="C550" s="20"/>
      <c r="D550" s="20"/>
      <c r="E550" s="20"/>
      <c r="F550" s="20"/>
      <c r="G550" s="30"/>
      <c r="I550" s="30">
        <v>2000</v>
      </c>
      <c r="J550" s="30"/>
      <c r="K550" s="30">
        <f t="shared" si="154"/>
        <v>-2000</v>
      </c>
      <c r="L550" s="30">
        <v>0</v>
      </c>
      <c r="N550" s="30"/>
      <c r="O550" s="30"/>
      <c r="P550" s="30"/>
      <c r="Q550" s="30"/>
    </row>
    <row r="551" spans="1:17" s="22" customFormat="1" x14ac:dyDescent="0.25">
      <c r="A551" s="20">
        <v>3234</v>
      </c>
      <c r="B551" s="41" t="s">
        <v>127</v>
      </c>
      <c r="C551" s="20"/>
      <c r="D551" s="20"/>
      <c r="E551" s="20"/>
      <c r="F551" s="20"/>
      <c r="G551" s="30"/>
      <c r="I551" s="30">
        <v>2000</v>
      </c>
      <c r="J551" s="30">
        <v>3640.38</v>
      </c>
      <c r="K551" s="30">
        <f t="shared" si="154"/>
        <v>1000</v>
      </c>
      <c r="L551" s="30">
        <v>3000</v>
      </c>
      <c r="N551" s="30">
        <v>5470.9</v>
      </c>
      <c r="O551" s="30">
        <v>13000</v>
      </c>
      <c r="P551" s="30"/>
      <c r="Q551" s="30"/>
    </row>
    <row r="552" spans="1:17" s="22" customFormat="1" x14ac:dyDescent="0.25">
      <c r="A552" s="20">
        <v>3236</v>
      </c>
      <c r="B552" s="21" t="s">
        <v>107</v>
      </c>
      <c r="C552" s="20"/>
      <c r="D552" s="20"/>
      <c r="E552" s="20"/>
      <c r="F552" s="20"/>
      <c r="G552" s="30"/>
      <c r="I552" s="30">
        <v>8200</v>
      </c>
      <c r="J552" s="30">
        <v>9408.91</v>
      </c>
      <c r="K552" s="30">
        <f t="shared" si="154"/>
        <v>1500</v>
      </c>
      <c r="L552" s="30">
        <v>9700</v>
      </c>
      <c r="N552" s="30">
        <v>8418.5400000000009</v>
      </c>
      <c r="O552" s="30">
        <v>9700</v>
      </c>
      <c r="P552" s="30"/>
      <c r="Q552" s="30"/>
    </row>
    <row r="553" spans="1:17" s="22" customFormat="1" x14ac:dyDescent="0.25">
      <c r="A553" s="20">
        <v>3237</v>
      </c>
      <c r="B553" s="41" t="s">
        <v>156</v>
      </c>
      <c r="C553" s="20"/>
      <c r="D553" s="20"/>
      <c r="E553" s="20"/>
      <c r="F553" s="20"/>
      <c r="G553" s="30"/>
      <c r="I553" s="30">
        <v>5000</v>
      </c>
      <c r="J553" s="30">
        <v>2800</v>
      </c>
      <c r="K553" s="30">
        <f t="shared" si="154"/>
        <v>-5000</v>
      </c>
      <c r="L553" s="30">
        <v>0</v>
      </c>
      <c r="N553" s="30"/>
      <c r="O553" s="30">
        <v>3700</v>
      </c>
      <c r="P553" s="30"/>
      <c r="Q553" s="30"/>
    </row>
    <row r="554" spans="1:17" s="22" customFormat="1" x14ac:dyDescent="0.25">
      <c r="A554" s="20">
        <v>3237</v>
      </c>
      <c r="B554" s="41" t="s">
        <v>121</v>
      </c>
      <c r="C554" s="20"/>
      <c r="D554" s="20"/>
      <c r="E554" s="20"/>
      <c r="F554" s="20"/>
      <c r="G554" s="30"/>
      <c r="I554" s="30">
        <v>5000</v>
      </c>
      <c r="J554" s="30">
        <v>2481.54</v>
      </c>
      <c r="K554" s="30">
        <f t="shared" si="154"/>
        <v>0</v>
      </c>
      <c r="L554" s="30">
        <v>5000</v>
      </c>
      <c r="N554" s="30">
        <v>707.23</v>
      </c>
      <c r="O554" s="30">
        <v>3000</v>
      </c>
      <c r="P554" s="30"/>
      <c r="Q554" s="30"/>
    </row>
    <row r="555" spans="1:17" s="22" customFormat="1" x14ac:dyDescent="0.25">
      <c r="A555" s="19">
        <v>329</v>
      </c>
      <c r="B555" s="19" t="s">
        <v>147</v>
      </c>
      <c r="C555" s="19"/>
      <c r="D555" s="19"/>
      <c r="E555" s="19"/>
      <c r="F555" s="19"/>
      <c r="G555" s="29"/>
      <c r="H555" s="23"/>
      <c r="I555" s="29">
        <f>SUM(I556:I557)</f>
        <v>8000</v>
      </c>
      <c r="J555" s="29">
        <f t="shared" ref="J555:O555" si="187">SUM(J556:J557)</f>
        <v>4238.57</v>
      </c>
      <c r="K555" s="29">
        <f t="shared" si="154"/>
        <v>-3000</v>
      </c>
      <c r="L555" s="29">
        <f t="shared" si="187"/>
        <v>5000</v>
      </c>
      <c r="M555" s="29">
        <f t="shared" si="187"/>
        <v>0</v>
      </c>
      <c r="N555" s="29">
        <f t="shared" si="187"/>
        <v>4130.72</v>
      </c>
      <c r="O555" s="29">
        <f t="shared" si="187"/>
        <v>7500</v>
      </c>
      <c r="P555" s="29"/>
      <c r="Q555" s="29"/>
    </row>
    <row r="556" spans="1:17" s="22" customFormat="1" x14ac:dyDescent="0.25">
      <c r="A556" s="20">
        <v>3291</v>
      </c>
      <c r="B556" s="21" t="s">
        <v>108</v>
      </c>
      <c r="C556" s="20"/>
      <c r="D556" s="20"/>
      <c r="E556" s="20"/>
      <c r="F556" s="20"/>
      <c r="G556" s="30"/>
      <c r="I556" s="30">
        <v>7000</v>
      </c>
      <c r="J556" s="30">
        <v>3740.57</v>
      </c>
      <c r="K556" s="30">
        <f t="shared" si="154"/>
        <v>-3000</v>
      </c>
      <c r="L556" s="30">
        <v>4000</v>
      </c>
      <c r="N556" s="30">
        <v>4007.7</v>
      </c>
      <c r="O556" s="30">
        <v>6500</v>
      </c>
      <c r="P556" s="30"/>
      <c r="Q556" s="30"/>
    </row>
    <row r="557" spans="1:17" s="22" customFormat="1" x14ac:dyDescent="0.25">
      <c r="A557" s="20">
        <v>3293</v>
      </c>
      <c r="B557" s="21" t="s">
        <v>11</v>
      </c>
      <c r="C557" s="20"/>
      <c r="D557" s="20"/>
      <c r="E557" s="20"/>
      <c r="F557" s="20"/>
      <c r="G557" s="30"/>
      <c r="I557" s="30">
        <v>1000</v>
      </c>
      <c r="J557" s="30">
        <v>498</v>
      </c>
      <c r="K557" s="30">
        <f t="shared" si="154"/>
        <v>0</v>
      </c>
      <c r="L557" s="30">
        <v>1000</v>
      </c>
      <c r="N557" s="30">
        <v>123.02</v>
      </c>
      <c r="O557" s="30">
        <v>1000</v>
      </c>
      <c r="P557" s="30"/>
      <c r="Q557" s="30"/>
    </row>
    <row r="558" spans="1:17" s="22" customFormat="1" x14ac:dyDescent="0.25">
      <c r="A558" s="19">
        <v>34</v>
      </c>
      <c r="B558" s="19" t="s">
        <v>28</v>
      </c>
      <c r="C558" s="19"/>
      <c r="D558" s="19"/>
      <c r="E558" s="19"/>
      <c r="F558" s="19"/>
      <c r="G558" s="29"/>
      <c r="H558" s="23"/>
      <c r="I558" s="29">
        <f t="shared" ref="I558:O558" si="188">I559</f>
        <v>4500</v>
      </c>
      <c r="J558" s="29">
        <f t="shared" si="188"/>
        <v>4391.67</v>
      </c>
      <c r="K558" s="29">
        <f t="shared" si="154"/>
        <v>500</v>
      </c>
      <c r="L558" s="29">
        <f t="shared" si="188"/>
        <v>5000</v>
      </c>
      <c r="M558" s="29">
        <f t="shared" si="188"/>
        <v>0</v>
      </c>
      <c r="N558" s="29">
        <f t="shared" si="188"/>
        <v>5181.1499999999996</v>
      </c>
      <c r="O558" s="29">
        <f t="shared" si="188"/>
        <v>6000</v>
      </c>
      <c r="P558" s="29">
        <v>6000</v>
      </c>
      <c r="Q558" s="29">
        <v>6000</v>
      </c>
    </row>
    <row r="559" spans="1:17" s="22" customFormat="1" x14ac:dyDescent="0.25">
      <c r="A559" s="19">
        <v>343</v>
      </c>
      <c r="B559" s="19" t="s">
        <v>78</v>
      </c>
      <c r="C559" s="19"/>
      <c r="D559" s="19"/>
      <c r="E559" s="19"/>
      <c r="F559" s="19"/>
      <c r="G559" s="29"/>
      <c r="H559" s="23"/>
      <c r="I559" s="29">
        <f t="shared" ref="I559:O559" si="189">I560+I561</f>
        <v>4500</v>
      </c>
      <c r="J559" s="29">
        <f>J560+J561</f>
        <v>4391.67</v>
      </c>
      <c r="K559" s="29">
        <f t="shared" si="154"/>
        <v>500</v>
      </c>
      <c r="L559" s="29">
        <f t="shared" si="189"/>
        <v>5000</v>
      </c>
      <c r="M559" s="29">
        <f t="shared" si="189"/>
        <v>0</v>
      </c>
      <c r="N559" s="29">
        <f t="shared" si="189"/>
        <v>5181.1499999999996</v>
      </c>
      <c r="O559" s="29">
        <f t="shared" si="189"/>
        <v>6000</v>
      </c>
      <c r="P559" s="29"/>
      <c r="Q559" s="29"/>
    </row>
    <row r="560" spans="1:17" s="22" customFormat="1" x14ac:dyDescent="0.25">
      <c r="A560" s="20">
        <v>3431</v>
      </c>
      <c r="B560" s="21" t="s">
        <v>29</v>
      </c>
      <c r="C560" s="20"/>
      <c r="D560" s="20"/>
      <c r="E560" s="20"/>
      <c r="F560" s="20"/>
      <c r="G560" s="30"/>
      <c r="I560" s="30">
        <v>3500</v>
      </c>
      <c r="J560" s="30">
        <v>3164.5</v>
      </c>
      <c r="K560" s="30">
        <f t="shared" si="154"/>
        <v>500</v>
      </c>
      <c r="L560" s="30">
        <v>4000</v>
      </c>
      <c r="N560" s="44">
        <v>4301.1499999999996</v>
      </c>
      <c r="O560" s="44">
        <v>5000</v>
      </c>
      <c r="P560" s="44"/>
      <c r="Q560" s="44"/>
    </row>
    <row r="561" spans="1:17" s="22" customFormat="1" x14ac:dyDescent="0.25">
      <c r="A561" s="20">
        <v>3434</v>
      </c>
      <c r="B561" s="21" t="s">
        <v>79</v>
      </c>
      <c r="C561" s="20"/>
      <c r="D561" s="20"/>
      <c r="E561" s="20"/>
      <c r="F561" s="20"/>
      <c r="G561" s="30"/>
      <c r="I561" s="30">
        <v>1000</v>
      </c>
      <c r="J561" s="30">
        <v>1227.17</v>
      </c>
      <c r="K561" s="30">
        <f t="shared" si="154"/>
        <v>0</v>
      </c>
      <c r="L561" s="30">
        <v>1000</v>
      </c>
      <c r="N561" s="44">
        <v>880</v>
      </c>
      <c r="O561" s="44">
        <v>1000</v>
      </c>
      <c r="P561" s="44"/>
      <c r="Q561" s="44"/>
    </row>
    <row r="562" spans="1:17" s="22" customFormat="1" x14ac:dyDescent="0.25">
      <c r="A562" s="20"/>
      <c r="B562" s="21"/>
      <c r="C562" s="20"/>
      <c r="D562" s="20"/>
      <c r="E562" s="20"/>
      <c r="F562" s="20"/>
      <c r="G562" s="30"/>
      <c r="I562" s="30"/>
      <c r="J562" s="30"/>
      <c r="K562" s="30"/>
      <c r="L562" s="30"/>
      <c r="N562" s="29"/>
      <c r="O562" s="29"/>
      <c r="P562" s="29"/>
      <c r="Q562" s="29"/>
    </row>
    <row r="563" spans="1:17" s="22" customFormat="1" x14ac:dyDescent="0.25">
      <c r="A563" s="19">
        <v>4</v>
      </c>
      <c r="B563" s="23" t="s">
        <v>148</v>
      </c>
      <c r="C563" s="19"/>
      <c r="D563" s="19"/>
      <c r="E563" s="19"/>
      <c r="F563" s="19"/>
      <c r="G563" s="29"/>
      <c r="H563" s="23"/>
      <c r="I563" s="29">
        <f>I564+I568</f>
        <v>85000</v>
      </c>
      <c r="J563" s="29">
        <f>J564+J568</f>
        <v>79191.39</v>
      </c>
      <c r="K563" s="29">
        <f t="shared" ref="K563:K624" si="190">L563-I563</f>
        <v>-65000</v>
      </c>
      <c r="L563" s="29">
        <f>L564+L568</f>
        <v>20000</v>
      </c>
      <c r="M563" s="29">
        <f t="shared" ref="M563" si="191">M564+M568</f>
        <v>0</v>
      </c>
      <c r="N563" s="29">
        <f>N564+N568</f>
        <v>12606.25</v>
      </c>
      <c r="O563" s="29">
        <f>O564+O568</f>
        <v>20000</v>
      </c>
      <c r="P563" s="29"/>
      <c r="Q563" s="29"/>
    </row>
    <row r="564" spans="1:17" s="22" customFormat="1" x14ac:dyDescent="0.25">
      <c r="A564" s="19">
        <v>42</v>
      </c>
      <c r="B564" s="19" t="s">
        <v>150</v>
      </c>
      <c r="C564" s="19"/>
      <c r="D564" s="19"/>
      <c r="E564" s="19"/>
      <c r="F564" s="19"/>
      <c r="G564" s="29"/>
      <c r="H564" s="23"/>
      <c r="I564" s="29">
        <f t="shared" ref="I564:O564" si="192">I565</f>
        <v>30000</v>
      </c>
      <c r="J564" s="29">
        <f t="shared" si="192"/>
        <v>34541.39</v>
      </c>
      <c r="K564" s="29">
        <f t="shared" si="190"/>
        <v>-10000</v>
      </c>
      <c r="L564" s="29">
        <f t="shared" si="192"/>
        <v>20000</v>
      </c>
      <c r="M564" s="29">
        <f t="shared" si="192"/>
        <v>0</v>
      </c>
      <c r="N564" s="29">
        <f t="shared" si="192"/>
        <v>12606.25</v>
      </c>
      <c r="O564" s="29">
        <f t="shared" si="192"/>
        <v>20000</v>
      </c>
      <c r="P564" s="29">
        <v>20000</v>
      </c>
      <c r="Q564" s="29">
        <v>20000</v>
      </c>
    </row>
    <row r="565" spans="1:17" s="22" customFormat="1" x14ac:dyDescent="0.25">
      <c r="A565" s="19">
        <v>422</v>
      </c>
      <c r="B565" s="19" t="s">
        <v>82</v>
      </c>
      <c r="C565" s="19"/>
      <c r="D565" s="19"/>
      <c r="E565" s="19"/>
      <c r="F565" s="19"/>
      <c r="G565" s="29"/>
      <c r="H565" s="23"/>
      <c r="I565" s="29">
        <f>I566</f>
        <v>30000</v>
      </c>
      <c r="J565" s="29">
        <f t="shared" ref="J565:O565" si="193">J566</f>
        <v>34541.39</v>
      </c>
      <c r="K565" s="29">
        <f t="shared" si="190"/>
        <v>-10000</v>
      </c>
      <c r="L565" s="29">
        <f t="shared" si="193"/>
        <v>20000</v>
      </c>
      <c r="M565" s="29">
        <f t="shared" si="193"/>
        <v>0</v>
      </c>
      <c r="N565" s="29">
        <f t="shared" si="193"/>
        <v>12606.25</v>
      </c>
      <c r="O565" s="29">
        <f t="shared" si="193"/>
        <v>20000</v>
      </c>
      <c r="P565" s="29"/>
      <c r="Q565" s="29"/>
    </row>
    <row r="566" spans="1:17" s="22" customFormat="1" x14ac:dyDescent="0.25">
      <c r="A566" s="20">
        <v>4221</v>
      </c>
      <c r="B566" s="21" t="s">
        <v>122</v>
      </c>
      <c r="C566" s="20"/>
      <c r="D566" s="20"/>
      <c r="E566" s="20"/>
      <c r="F566" s="20"/>
      <c r="G566" s="30"/>
      <c r="I566" s="30">
        <v>30000</v>
      </c>
      <c r="J566" s="30">
        <v>34541.39</v>
      </c>
      <c r="K566" s="30">
        <f t="shared" si="190"/>
        <v>-10000</v>
      </c>
      <c r="L566" s="30">
        <v>20000</v>
      </c>
      <c r="N566" s="44">
        <v>12606.25</v>
      </c>
      <c r="O566" s="29">
        <v>20000</v>
      </c>
      <c r="P566" s="44"/>
      <c r="Q566" s="44"/>
    </row>
    <row r="567" spans="1:17" s="22" customFormat="1" x14ac:dyDescent="0.25">
      <c r="A567" s="19"/>
      <c r="B567" s="19"/>
      <c r="C567" s="20"/>
      <c r="D567" s="20"/>
      <c r="E567" s="20"/>
      <c r="F567" s="20"/>
      <c r="G567" s="30"/>
      <c r="I567" s="30"/>
      <c r="J567" s="30"/>
      <c r="K567" s="30"/>
      <c r="L567" s="30"/>
      <c r="N567" s="29"/>
      <c r="O567" s="29"/>
      <c r="P567" s="29"/>
      <c r="Q567" s="29"/>
    </row>
    <row r="568" spans="1:17" s="22" customFormat="1" x14ac:dyDescent="0.25">
      <c r="A568" s="19">
        <v>45</v>
      </c>
      <c r="B568" s="19" t="s">
        <v>149</v>
      </c>
      <c r="C568" s="20"/>
      <c r="D568" s="20"/>
      <c r="E568" s="20"/>
      <c r="F568" s="20"/>
      <c r="G568" s="30"/>
      <c r="I568" s="29">
        <f>I569</f>
        <v>55000</v>
      </c>
      <c r="J568" s="29">
        <f t="shared" ref="J568:O568" si="194">J569</f>
        <v>44650</v>
      </c>
      <c r="K568" s="29">
        <f t="shared" si="190"/>
        <v>-55000</v>
      </c>
      <c r="L568" s="29">
        <f t="shared" si="194"/>
        <v>0</v>
      </c>
      <c r="M568" s="29">
        <f t="shared" si="194"/>
        <v>0</v>
      </c>
      <c r="N568" s="29">
        <f t="shared" si="194"/>
        <v>0</v>
      </c>
      <c r="O568" s="29">
        <f t="shared" si="194"/>
        <v>0</v>
      </c>
      <c r="P568" s="29"/>
      <c r="Q568" s="29"/>
    </row>
    <row r="569" spans="1:17" s="22" customFormat="1" x14ac:dyDescent="0.25">
      <c r="A569" s="19">
        <v>451</v>
      </c>
      <c r="B569" s="19" t="s">
        <v>138</v>
      </c>
      <c r="C569" s="20"/>
      <c r="D569" s="20"/>
      <c r="E569" s="20"/>
      <c r="F569" s="20"/>
      <c r="G569" s="30"/>
      <c r="I569" s="29">
        <f t="shared" ref="I569:K569" si="195">I570+I571</f>
        <v>55000</v>
      </c>
      <c r="J569" s="29">
        <f t="shared" si="195"/>
        <v>44650</v>
      </c>
      <c r="K569" s="29">
        <f t="shared" si="195"/>
        <v>-25000</v>
      </c>
      <c r="L569" s="29">
        <f>L570+L571</f>
        <v>0</v>
      </c>
      <c r="M569" s="29">
        <f t="shared" ref="M569:O569" si="196">M570+M571</f>
        <v>0</v>
      </c>
      <c r="N569" s="29">
        <f t="shared" si="196"/>
        <v>0</v>
      </c>
      <c r="O569" s="29">
        <f t="shared" si="196"/>
        <v>0</v>
      </c>
      <c r="P569" s="30"/>
      <c r="Q569" s="30"/>
    </row>
    <row r="570" spans="1:17" s="22" customFormat="1" x14ac:dyDescent="0.25">
      <c r="A570" s="21">
        <v>4511</v>
      </c>
      <c r="B570" s="21" t="s">
        <v>139</v>
      </c>
      <c r="C570" s="21"/>
      <c r="D570" s="21"/>
      <c r="E570" s="21"/>
      <c r="F570" s="21"/>
      <c r="G570" s="32"/>
      <c r="H570" s="31"/>
      <c r="I570" s="32">
        <v>25000</v>
      </c>
      <c r="J570" s="30">
        <v>24750</v>
      </c>
      <c r="K570" s="30">
        <f t="shared" si="190"/>
        <v>-25000</v>
      </c>
      <c r="L570" s="30"/>
      <c r="N570" s="44"/>
      <c r="O570" s="44"/>
      <c r="P570" s="30"/>
      <c r="Q570" s="30"/>
    </row>
    <row r="571" spans="1:17" s="43" customFormat="1" x14ac:dyDescent="0.25">
      <c r="A571" s="41">
        <v>4511</v>
      </c>
      <c r="B571" s="41" t="s">
        <v>383</v>
      </c>
      <c r="C571" s="41"/>
      <c r="D571" s="41"/>
      <c r="E571" s="41"/>
      <c r="F571" s="41"/>
      <c r="G571" s="44"/>
      <c r="I571" s="44">
        <v>30000</v>
      </c>
      <c r="J571" s="44">
        <v>19900</v>
      </c>
      <c r="K571" s="44"/>
      <c r="L571" s="44"/>
      <c r="N571" s="44"/>
      <c r="O571" s="44"/>
      <c r="P571" s="44"/>
      <c r="Q571" s="44"/>
    </row>
    <row r="572" spans="1:17" s="22" customFormat="1" ht="13.8" x14ac:dyDescent="0.25">
      <c r="A572" s="131" t="s">
        <v>270</v>
      </c>
      <c r="B572" s="135"/>
      <c r="C572" s="135"/>
      <c r="D572" s="135"/>
      <c r="E572" s="135"/>
      <c r="F572" s="135"/>
      <c r="G572" s="135"/>
      <c r="H572" s="135"/>
      <c r="I572" s="136"/>
      <c r="J572" s="165"/>
      <c r="K572" s="165"/>
      <c r="L572" s="165"/>
      <c r="M572" s="165"/>
      <c r="N572" s="165"/>
      <c r="O572" s="165"/>
      <c r="P572" s="165"/>
      <c r="Q572" s="165"/>
    </row>
    <row r="573" spans="1:17" s="22" customFormat="1" ht="13.8" x14ac:dyDescent="0.25">
      <c r="A573" s="108" t="s">
        <v>409</v>
      </c>
      <c r="B573" s="109"/>
      <c r="C573" s="109"/>
      <c r="D573" s="109"/>
      <c r="E573" s="109"/>
      <c r="F573" s="109"/>
      <c r="G573" s="109"/>
      <c r="H573" s="109"/>
      <c r="I573" s="129">
        <f>I576</f>
        <v>150000</v>
      </c>
      <c r="J573" s="129">
        <f t="shared" ref="J573:O573" si="197">J576</f>
        <v>0</v>
      </c>
      <c r="K573" s="129">
        <f t="shared" si="190"/>
        <v>-75000</v>
      </c>
      <c r="L573" s="129">
        <f t="shared" si="197"/>
        <v>75000</v>
      </c>
      <c r="M573" s="129">
        <f t="shared" si="197"/>
        <v>0</v>
      </c>
      <c r="N573" s="129">
        <f t="shared" si="197"/>
        <v>75414.2</v>
      </c>
      <c r="O573" s="129">
        <f t="shared" si="197"/>
        <v>0</v>
      </c>
      <c r="P573" s="129"/>
      <c r="Q573" s="129"/>
    </row>
    <row r="574" spans="1:17" s="22" customFormat="1" ht="13.8" x14ac:dyDescent="0.25">
      <c r="A574" s="108"/>
      <c r="B574" s="108"/>
      <c r="C574" s="108"/>
      <c r="D574" s="108"/>
      <c r="E574" s="108" t="s">
        <v>410</v>
      </c>
      <c r="F574" s="108"/>
      <c r="G574" s="108"/>
      <c r="H574" s="108"/>
      <c r="I574" s="124"/>
      <c r="J574" s="173"/>
      <c r="K574" s="173"/>
      <c r="L574" s="173"/>
      <c r="M574" s="129"/>
      <c r="N574" s="129"/>
      <c r="O574" s="129"/>
      <c r="P574" s="129"/>
      <c r="Q574" s="129"/>
    </row>
    <row r="575" spans="1:17" s="22" customFormat="1" ht="13.8" x14ac:dyDescent="0.25">
      <c r="A575" s="40"/>
      <c r="I575" s="30"/>
      <c r="J575" s="1"/>
      <c r="K575" s="1"/>
      <c r="L575" s="1"/>
      <c r="N575" s="30"/>
      <c r="O575" s="30"/>
      <c r="P575" s="30"/>
      <c r="Q575" s="30"/>
    </row>
    <row r="576" spans="1:17" s="22" customFormat="1" x14ac:dyDescent="0.25">
      <c r="A576" s="19">
        <v>42</v>
      </c>
      <c r="B576" s="19" t="s">
        <v>266</v>
      </c>
      <c r="C576" s="20"/>
      <c r="D576" s="20"/>
      <c r="E576" s="20"/>
      <c r="F576" s="20"/>
      <c r="G576" s="30"/>
      <c r="I576" s="29">
        <f>I577</f>
        <v>150000</v>
      </c>
      <c r="J576" s="29">
        <f t="shared" ref="J576:O576" si="198">J577</f>
        <v>0</v>
      </c>
      <c r="K576" s="29">
        <f t="shared" si="190"/>
        <v>-75000</v>
      </c>
      <c r="L576" s="29">
        <f t="shared" si="198"/>
        <v>75000</v>
      </c>
      <c r="M576" s="29">
        <f t="shared" si="198"/>
        <v>0</v>
      </c>
      <c r="N576" s="29">
        <f t="shared" si="198"/>
        <v>75414.2</v>
      </c>
      <c r="O576" s="29">
        <f t="shared" si="198"/>
        <v>0</v>
      </c>
      <c r="P576" s="29">
        <v>0</v>
      </c>
      <c r="Q576" s="29">
        <v>0</v>
      </c>
    </row>
    <row r="577" spans="1:17" s="22" customFormat="1" x14ac:dyDescent="0.25">
      <c r="A577" s="19">
        <v>422</v>
      </c>
      <c r="B577" s="19" t="s">
        <v>82</v>
      </c>
      <c r="C577" s="20"/>
      <c r="D577" s="20"/>
      <c r="E577" s="20"/>
      <c r="F577" s="20"/>
      <c r="G577" s="30"/>
      <c r="I577" s="29">
        <f>I578</f>
        <v>150000</v>
      </c>
      <c r="J577" s="29">
        <f t="shared" ref="J577:O577" si="199">J578</f>
        <v>0</v>
      </c>
      <c r="K577" s="29">
        <f t="shared" si="190"/>
        <v>-75000</v>
      </c>
      <c r="L577" s="29">
        <f t="shared" si="199"/>
        <v>75000</v>
      </c>
      <c r="M577" s="29">
        <f t="shared" si="199"/>
        <v>0</v>
      </c>
      <c r="N577" s="29">
        <f t="shared" si="199"/>
        <v>75414.2</v>
      </c>
      <c r="O577" s="29">
        <f t="shared" si="199"/>
        <v>0</v>
      </c>
      <c r="P577" s="29"/>
      <c r="Q577" s="29"/>
    </row>
    <row r="578" spans="1:17" s="22" customFormat="1" x14ac:dyDescent="0.25">
      <c r="A578" s="21">
        <v>4223</v>
      </c>
      <c r="B578" s="41" t="s">
        <v>411</v>
      </c>
      <c r="C578" s="21"/>
      <c r="D578" s="21"/>
      <c r="E578" s="21"/>
      <c r="F578" s="21"/>
      <c r="G578" s="32"/>
      <c r="H578" s="31"/>
      <c r="I578" s="32">
        <v>150000</v>
      </c>
      <c r="J578" s="30"/>
      <c r="K578" s="30"/>
      <c r="L578" s="30">
        <v>75000</v>
      </c>
      <c r="N578" s="30">
        <v>75414.2</v>
      </c>
      <c r="O578" s="30"/>
      <c r="P578" s="30"/>
      <c r="Q578" s="30"/>
    </row>
    <row r="579" spans="1:17" s="22" customFormat="1" x14ac:dyDescent="0.25">
      <c r="A579" s="21"/>
      <c r="B579" s="41"/>
      <c r="C579" s="21"/>
      <c r="D579" s="21"/>
      <c r="E579" s="21"/>
      <c r="F579" s="21"/>
      <c r="G579" s="32"/>
      <c r="H579" s="31"/>
      <c r="I579" s="32"/>
      <c r="J579" s="30"/>
      <c r="K579" s="30"/>
      <c r="L579" s="30"/>
      <c r="N579" s="30"/>
      <c r="O579" s="30"/>
      <c r="P579" s="30"/>
      <c r="Q579" s="30"/>
    </row>
    <row r="580" spans="1:17" s="22" customFormat="1" ht="13.8" x14ac:dyDescent="0.25">
      <c r="A580" s="103" t="s">
        <v>284</v>
      </c>
      <c r="B580" s="103"/>
      <c r="C580" s="103"/>
      <c r="D580" s="103"/>
      <c r="E580" s="103"/>
      <c r="F580" s="103"/>
      <c r="G580" s="103"/>
      <c r="H580" s="103"/>
      <c r="I580" s="146">
        <f>I583</f>
        <v>21000</v>
      </c>
      <c r="J580" s="146">
        <f t="shared" ref="J580:O580" si="200">J583</f>
        <v>21160</v>
      </c>
      <c r="K580" s="146">
        <f t="shared" si="190"/>
        <v>6000</v>
      </c>
      <c r="L580" s="146">
        <f t="shared" si="200"/>
        <v>27000</v>
      </c>
      <c r="M580" s="146">
        <f t="shared" si="200"/>
        <v>0</v>
      </c>
      <c r="N580" s="146">
        <f t="shared" si="200"/>
        <v>23766.080000000002</v>
      </c>
      <c r="O580" s="146">
        <f t="shared" si="200"/>
        <v>27000</v>
      </c>
      <c r="P580" s="146"/>
      <c r="Q580" s="146"/>
    </row>
    <row r="581" spans="1:17" s="22" customFormat="1" ht="13.8" x14ac:dyDescent="0.25">
      <c r="A581" s="119" t="s">
        <v>285</v>
      </c>
      <c r="B581" s="119"/>
      <c r="C581" s="119"/>
      <c r="D581" s="119"/>
      <c r="E581" s="119"/>
      <c r="F581" s="119"/>
      <c r="G581" s="119"/>
      <c r="H581" s="119"/>
      <c r="I581" s="120"/>
      <c r="J581" s="150"/>
      <c r="K581" s="150"/>
      <c r="L581" s="150"/>
      <c r="M581" s="150"/>
      <c r="N581" s="150"/>
      <c r="O581" s="150"/>
      <c r="P581" s="150"/>
      <c r="Q581" s="150"/>
    </row>
    <row r="582" spans="1:17" s="22" customFormat="1" ht="13.8" x14ac:dyDescent="0.25">
      <c r="A582" s="131" t="s">
        <v>228</v>
      </c>
      <c r="B582" s="135"/>
      <c r="C582" s="135"/>
      <c r="D582" s="135"/>
      <c r="E582" s="135"/>
      <c r="F582" s="135"/>
      <c r="G582" s="135"/>
      <c r="H582" s="135"/>
      <c r="I582" s="136"/>
      <c r="J582" s="165"/>
      <c r="K582" s="165"/>
      <c r="L582" s="165"/>
      <c r="M582" s="165"/>
      <c r="N582" s="165"/>
      <c r="O582" s="165"/>
      <c r="P582" s="165"/>
      <c r="Q582" s="165"/>
    </row>
    <row r="583" spans="1:17" s="22" customFormat="1" ht="13.8" x14ac:dyDescent="0.25">
      <c r="A583" s="110" t="s">
        <v>286</v>
      </c>
      <c r="B583" s="111"/>
      <c r="C583" s="111"/>
      <c r="D583" s="111"/>
      <c r="E583" s="111"/>
      <c r="F583" s="111"/>
      <c r="G583" s="111"/>
      <c r="H583" s="111"/>
      <c r="I583" s="114">
        <f>I585</f>
        <v>21000</v>
      </c>
      <c r="J583" s="114">
        <f t="shared" ref="J583:O583" si="201">J585</f>
        <v>21160</v>
      </c>
      <c r="K583" s="114">
        <f t="shared" si="190"/>
        <v>6000</v>
      </c>
      <c r="L583" s="114">
        <f t="shared" si="201"/>
        <v>27000</v>
      </c>
      <c r="M583" s="114">
        <f t="shared" si="201"/>
        <v>0</v>
      </c>
      <c r="N583" s="114">
        <f t="shared" si="201"/>
        <v>23766.080000000002</v>
      </c>
      <c r="O583" s="114">
        <f t="shared" si="201"/>
        <v>27000</v>
      </c>
      <c r="P583" s="114"/>
      <c r="Q583" s="114"/>
    </row>
    <row r="584" spans="1:17" s="22" customFormat="1" ht="13.8" x14ac:dyDescent="0.25">
      <c r="A584" s="40"/>
      <c r="I584" s="30"/>
      <c r="J584" s="1"/>
      <c r="K584" s="1"/>
      <c r="L584" s="1"/>
      <c r="N584" s="30"/>
      <c r="O584" s="30"/>
      <c r="P584" s="30"/>
      <c r="Q584" s="30"/>
    </row>
    <row r="585" spans="1:17" s="22" customFormat="1" x14ac:dyDescent="0.25">
      <c r="A585" s="23">
        <v>36</v>
      </c>
      <c r="B585" s="23" t="s">
        <v>109</v>
      </c>
      <c r="C585" s="23"/>
      <c r="D585" s="23"/>
      <c r="E585" s="23"/>
      <c r="F585" s="23"/>
      <c r="G585" s="30"/>
      <c r="I585" s="29">
        <f t="shared" ref="I585:O585" si="202">I586</f>
        <v>21000</v>
      </c>
      <c r="J585" s="29">
        <f t="shared" si="202"/>
        <v>21160</v>
      </c>
      <c r="K585" s="29">
        <f t="shared" si="190"/>
        <v>6000</v>
      </c>
      <c r="L585" s="29">
        <f t="shared" si="202"/>
        <v>27000</v>
      </c>
      <c r="M585" s="29">
        <f t="shared" si="202"/>
        <v>0</v>
      </c>
      <c r="N585" s="29">
        <f t="shared" si="202"/>
        <v>23766.080000000002</v>
      </c>
      <c r="O585" s="29">
        <f t="shared" si="202"/>
        <v>27000</v>
      </c>
      <c r="P585" s="29">
        <v>27000</v>
      </c>
      <c r="Q585" s="29">
        <v>27000</v>
      </c>
    </row>
    <row r="586" spans="1:17" s="22" customFormat="1" x14ac:dyDescent="0.25">
      <c r="A586" s="23">
        <v>363</v>
      </c>
      <c r="B586" s="23" t="s">
        <v>109</v>
      </c>
      <c r="C586" s="23"/>
      <c r="D586" s="23"/>
      <c r="E586" s="23"/>
      <c r="F586" s="23"/>
      <c r="G586" s="29"/>
      <c r="H586" s="23"/>
      <c r="I586" s="29">
        <f>SUM(I587:I589)</f>
        <v>21000</v>
      </c>
      <c r="J586" s="29">
        <f t="shared" ref="J586:O586" si="203">SUM(J587:J589)</f>
        <v>21160</v>
      </c>
      <c r="K586" s="29">
        <f t="shared" si="190"/>
        <v>6000</v>
      </c>
      <c r="L586" s="29">
        <f t="shared" si="203"/>
        <v>27000</v>
      </c>
      <c r="M586" s="29">
        <f t="shared" si="203"/>
        <v>0</v>
      </c>
      <c r="N586" s="29">
        <f t="shared" si="203"/>
        <v>23766.080000000002</v>
      </c>
      <c r="O586" s="29">
        <f t="shared" si="203"/>
        <v>27000</v>
      </c>
      <c r="P586" s="29"/>
      <c r="Q586" s="29"/>
    </row>
    <row r="587" spans="1:17" s="22" customFormat="1" x14ac:dyDescent="0.25">
      <c r="A587" s="22">
        <v>3631</v>
      </c>
      <c r="B587" s="43" t="s">
        <v>382</v>
      </c>
      <c r="G587" s="29"/>
      <c r="H587" s="23"/>
      <c r="I587" s="30">
        <v>20000</v>
      </c>
      <c r="J587" s="30">
        <v>20000</v>
      </c>
      <c r="K587" s="30">
        <f t="shared" si="190"/>
        <v>5000</v>
      </c>
      <c r="L587" s="30">
        <v>25000</v>
      </c>
      <c r="N587" s="30">
        <v>23766.080000000002</v>
      </c>
      <c r="O587" s="30">
        <v>25000</v>
      </c>
      <c r="P587" s="30"/>
      <c r="Q587" s="30"/>
    </row>
    <row r="588" spans="1:17" s="22" customFormat="1" x14ac:dyDescent="0.25">
      <c r="G588" s="32"/>
      <c r="H588" s="31"/>
      <c r="I588" s="30"/>
      <c r="J588" s="30"/>
      <c r="K588" s="30"/>
      <c r="L588" s="30"/>
      <c r="N588" s="30"/>
      <c r="O588" s="30"/>
      <c r="P588" s="30"/>
      <c r="Q588" s="30"/>
    </row>
    <row r="589" spans="1:17" s="22" customFormat="1" x14ac:dyDescent="0.25">
      <c r="A589" s="31">
        <v>3631</v>
      </c>
      <c r="B589" s="43" t="s">
        <v>389</v>
      </c>
      <c r="C589" s="31"/>
      <c r="D589" s="31"/>
      <c r="G589" s="32"/>
      <c r="H589" s="31"/>
      <c r="I589" s="30">
        <v>1000</v>
      </c>
      <c r="J589" s="30">
        <v>1160</v>
      </c>
      <c r="K589" s="30">
        <f t="shared" si="190"/>
        <v>1000</v>
      </c>
      <c r="L589" s="30">
        <v>2000</v>
      </c>
      <c r="N589" s="30"/>
      <c r="O589" s="30">
        <v>2000</v>
      </c>
      <c r="P589" s="30"/>
      <c r="Q589" s="30"/>
    </row>
    <row r="590" spans="1:17" s="31" customFormat="1" x14ac:dyDescent="0.25">
      <c r="E590" s="22"/>
      <c r="F590" s="22"/>
      <c r="G590" s="32"/>
      <c r="I590" s="30"/>
      <c r="J590" s="30"/>
      <c r="K590" s="30"/>
      <c r="L590" s="30"/>
      <c r="N590" s="32"/>
      <c r="O590" s="32"/>
      <c r="P590" s="32"/>
      <c r="Q590" s="32"/>
    </row>
    <row r="591" spans="1:17" s="22" customFormat="1" ht="13.8" x14ac:dyDescent="0.25">
      <c r="A591" s="103" t="s">
        <v>287</v>
      </c>
      <c r="B591" s="103"/>
      <c r="C591" s="103"/>
      <c r="D591" s="103"/>
      <c r="E591" s="103"/>
      <c r="F591" s="103"/>
      <c r="G591" s="103"/>
      <c r="H591" s="103"/>
      <c r="I591" s="146">
        <f>I594</f>
        <v>25000</v>
      </c>
      <c r="J591" s="146">
        <f t="shared" ref="J591:O591" si="204">J594</f>
        <v>23250</v>
      </c>
      <c r="K591" s="146">
        <f t="shared" si="190"/>
        <v>0</v>
      </c>
      <c r="L591" s="146">
        <f t="shared" si="204"/>
        <v>25000</v>
      </c>
      <c r="M591" s="146">
        <f t="shared" si="204"/>
        <v>0</v>
      </c>
      <c r="N591" s="146">
        <f t="shared" si="204"/>
        <v>21250</v>
      </c>
      <c r="O591" s="146">
        <f t="shared" si="204"/>
        <v>25000</v>
      </c>
      <c r="P591" s="146"/>
      <c r="Q591" s="146"/>
    </row>
    <row r="592" spans="1:17" s="22" customFormat="1" ht="13.8" x14ac:dyDescent="0.25">
      <c r="A592" s="119" t="s">
        <v>288</v>
      </c>
      <c r="B592" s="119"/>
      <c r="C592" s="119"/>
      <c r="D592" s="119"/>
      <c r="E592" s="119"/>
      <c r="F592" s="119"/>
      <c r="G592" s="119"/>
      <c r="H592" s="119"/>
      <c r="I592" s="120"/>
      <c r="J592" s="150"/>
      <c r="K592" s="150"/>
      <c r="L592" s="150"/>
      <c r="M592" s="150"/>
      <c r="N592" s="150"/>
      <c r="O592" s="150"/>
      <c r="P592" s="150"/>
      <c r="Q592" s="150"/>
    </row>
    <row r="593" spans="1:17" s="22" customFormat="1" ht="13.8" x14ac:dyDescent="0.25">
      <c r="A593" s="131" t="s">
        <v>228</v>
      </c>
      <c r="B593" s="135"/>
      <c r="C593" s="135"/>
      <c r="D593" s="135"/>
      <c r="E593" s="135"/>
      <c r="F593" s="135"/>
      <c r="G593" s="135"/>
      <c r="H593" s="135"/>
      <c r="I593" s="136"/>
      <c r="J593" s="165"/>
      <c r="K593" s="165"/>
      <c r="L593" s="165"/>
      <c r="M593" s="165"/>
      <c r="N593" s="165"/>
      <c r="O593" s="165"/>
      <c r="P593" s="165"/>
      <c r="Q593" s="165"/>
    </row>
    <row r="594" spans="1:17" s="22" customFormat="1" ht="13.8" x14ac:dyDescent="0.25">
      <c r="A594" s="110" t="s">
        <v>350</v>
      </c>
      <c r="B594" s="111"/>
      <c r="C594" s="111"/>
      <c r="D594" s="111"/>
      <c r="E594" s="111"/>
      <c r="F594" s="111"/>
      <c r="G594" s="111"/>
      <c r="H594" s="111"/>
      <c r="I594" s="114">
        <f>I596</f>
        <v>25000</v>
      </c>
      <c r="J594" s="114">
        <f t="shared" ref="J594:O594" si="205">J596</f>
        <v>23250</v>
      </c>
      <c r="K594" s="114">
        <f t="shared" si="190"/>
        <v>0</v>
      </c>
      <c r="L594" s="114">
        <f t="shared" si="205"/>
        <v>25000</v>
      </c>
      <c r="M594" s="114">
        <f t="shared" si="205"/>
        <v>0</v>
      </c>
      <c r="N594" s="114">
        <f t="shared" si="205"/>
        <v>21250</v>
      </c>
      <c r="O594" s="114">
        <f t="shared" si="205"/>
        <v>25000</v>
      </c>
      <c r="P594" s="114"/>
      <c r="Q594" s="114"/>
    </row>
    <row r="595" spans="1:17" s="22" customFormat="1" ht="13.8" x14ac:dyDescent="0.25">
      <c r="A595" s="40"/>
      <c r="I595" s="30"/>
      <c r="J595" s="1"/>
      <c r="K595" s="1"/>
      <c r="L595" s="1"/>
      <c r="N595" s="30"/>
      <c r="O595" s="30"/>
      <c r="P595" s="30"/>
      <c r="Q595" s="30"/>
    </row>
    <row r="596" spans="1:17" s="22" customFormat="1" x14ac:dyDescent="0.25">
      <c r="A596" s="23">
        <v>37</v>
      </c>
      <c r="B596" s="23" t="s">
        <v>40</v>
      </c>
      <c r="C596" s="23"/>
      <c r="D596" s="23"/>
      <c r="E596" s="23"/>
      <c r="F596" s="23"/>
      <c r="G596" s="29"/>
      <c r="H596" s="23"/>
      <c r="I596" s="29">
        <f t="shared" ref="I596:O597" si="206">I597</f>
        <v>25000</v>
      </c>
      <c r="J596" s="29">
        <f t="shared" si="206"/>
        <v>23250</v>
      </c>
      <c r="K596" s="29">
        <f t="shared" si="190"/>
        <v>0</v>
      </c>
      <c r="L596" s="29">
        <f t="shared" si="206"/>
        <v>25000</v>
      </c>
      <c r="M596" s="29">
        <f t="shared" si="206"/>
        <v>0</v>
      </c>
      <c r="N596" s="29">
        <f t="shared" si="206"/>
        <v>21250</v>
      </c>
      <c r="O596" s="29">
        <f t="shared" si="206"/>
        <v>25000</v>
      </c>
      <c r="P596" s="29">
        <v>25000</v>
      </c>
      <c r="Q596" s="29">
        <v>25000</v>
      </c>
    </row>
    <row r="597" spans="1:17" s="22" customFormat="1" x14ac:dyDescent="0.25">
      <c r="A597" s="23">
        <v>372</v>
      </c>
      <c r="B597" s="23" t="s">
        <v>40</v>
      </c>
      <c r="C597" s="23"/>
      <c r="D597" s="23"/>
      <c r="E597" s="23"/>
      <c r="F597" s="23"/>
      <c r="G597" s="29"/>
      <c r="H597" s="23"/>
      <c r="I597" s="29">
        <f t="shared" si="206"/>
        <v>25000</v>
      </c>
      <c r="J597" s="29">
        <f t="shared" si="206"/>
        <v>23250</v>
      </c>
      <c r="K597" s="29">
        <f t="shared" si="190"/>
        <v>0</v>
      </c>
      <c r="L597" s="29">
        <f t="shared" si="206"/>
        <v>25000</v>
      </c>
      <c r="M597" s="29">
        <f t="shared" si="206"/>
        <v>0</v>
      </c>
      <c r="N597" s="29">
        <f t="shared" si="206"/>
        <v>21250</v>
      </c>
      <c r="O597" s="29">
        <f t="shared" si="206"/>
        <v>25000</v>
      </c>
      <c r="P597" s="29"/>
      <c r="Q597" s="29"/>
    </row>
    <row r="598" spans="1:17" s="22" customFormat="1" x14ac:dyDescent="0.25">
      <c r="A598" s="22">
        <v>3721</v>
      </c>
      <c r="B598" s="22" t="s">
        <v>67</v>
      </c>
      <c r="G598" s="30"/>
      <c r="I598" s="30">
        <v>25000</v>
      </c>
      <c r="J598" s="30">
        <v>23250</v>
      </c>
      <c r="K598" s="30">
        <f t="shared" si="190"/>
        <v>0</v>
      </c>
      <c r="L598" s="30">
        <v>25000</v>
      </c>
      <c r="N598" s="30">
        <v>21250</v>
      </c>
      <c r="O598" s="30">
        <v>25000</v>
      </c>
      <c r="P598" s="30"/>
      <c r="Q598" s="30"/>
    </row>
    <row r="599" spans="1:17" s="22" customFormat="1" x14ac:dyDescent="0.25">
      <c r="G599" s="30"/>
      <c r="I599" s="30"/>
      <c r="J599" s="30"/>
      <c r="K599" s="30"/>
      <c r="L599" s="30"/>
      <c r="N599" s="30"/>
      <c r="O599" s="30"/>
      <c r="P599" s="30"/>
      <c r="Q599" s="30"/>
    </row>
    <row r="600" spans="1:17" s="22" customFormat="1" ht="13.8" x14ac:dyDescent="0.25">
      <c r="A600" s="103" t="s">
        <v>289</v>
      </c>
      <c r="B600" s="103"/>
      <c r="C600" s="103"/>
      <c r="D600" s="103"/>
      <c r="E600" s="103"/>
      <c r="F600" s="103"/>
      <c r="G600" s="103"/>
      <c r="H600" s="103"/>
      <c r="I600" s="146">
        <f>I603</f>
        <v>60000</v>
      </c>
      <c r="J600" s="146">
        <f t="shared" ref="J600:O600" si="207">J603</f>
        <v>41500</v>
      </c>
      <c r="K600" s="146">
        <f t="shared" si="190"/>
        <v>-10000</v>
      </c>
      <c r="L600" s="146">
        <f t="shared" si="207"/>
        <v>50000</v>
      </c>
      <c r="M600" s="146">
        <f t="shared" si="207"/>
        <v>0</v>
      </c>
      <c r="N600" s="146">
        <f t="shared" si="207"/>
        <v>31500</v>
      </c>
      <c r="O600" s="146">
        <f t="shared" si="207"/>
        <v>60000</v>
      </c>
      <c r="P600" s="146"/>
      <c r="Q600" s="146"/>
    </row>
    <row r="601" spans="1:17" s="31" customFormat="1" ht="13.8" x14ac:dyDescent="0.25">
      <c r="A601" s="119" t="s">
        <v>290</v>
      </c>
      <c r="B601" s="119"/>
      <c r="C601" s="119"/>
      <c r="D601" s="119"/>
      <c r="E601" s="119"/>
      <c r="F601" s="119"/>
      <c r="G601" s="119"/>
      <c r="H601" s="119"/>
      <c r="I601" s="120"/>
      <c r="J601" s="150"/>
      <c r="K601" s="150"/>
      <c r="L601" s="150"/>
      <c r="M601" s="150"/>
      <c r="N601" s="150"/>
      <c r="O601" s="150"/>
      <c r="P601" s="150"/>
      <c r="Q601" s="150"/>
    </row>
    <row r="602" spans="1:17" s="22" customFormat="1" ht="13.8" x14ac:dyDescent="0.25">
      <c r="A602" s="131" t="s">
        <v>228</v>
      </c>
      <c r="B602" s="135"/>
      <c r="C602" s="135"/>
      <c r="D602" s="135"/>
      <c r="E602" s="135"/>
      <c r="F602" s="135"/>
      <c r="G602" s="135"/>
      <c r="H602" s="135"/>
      <c r="I602" s="136"/>
      <c r="J602" s="165"/>
      <c r="K602" s="165"/>
      <c r="L602" s="165"/>
      <c r="M602" s="165"/>
      <c r="N602" s="165"/>
      <c r="O602" s="165"/>
      <c r="P602" s="165"/>
      <c r="Q602" s="165"/>
    </row>
    <row r="603" spans="1:17" s="22" customFormat="1" ht="13.8" x14ac:dyDescent="0.25">
      <c r="A603" s="110" t="s">
        <v>291</v>
      </c>
      <c r="B603" s="111"/>
      <c r="C603" s="111"/>
      <c r="D603" s="111"/>
      <c r="E603" s="111"/>
      <c r="F603" s="111"/>
      <c r="G603" s="111"/>
      <c r="H603" s="111"/>
      <c r="I603" s="114">
        <f>I605</f>
        <v>60000</v>
      </c>
      <c r="J603" s="114">
        <f t="shared" ref="J603:O603" si="208">J605</f>
        <v>41500</v>
      </c>
      <c r="K603" s="114">
        <f t="shared" si="190"/>
        <v>-10000</v>
      </c>
      <c r="L603" s="114">
        <f t="shared" si="208"/>
        <v>50000</v>
      </c>
      <c r="M603" s="114">
        <f t="shared" si="208"/>
        <v>0</v>
      </c>
      <c r="N603" s="114">
        <f t="shared" si="208"/>
        <v>31500</v>
      </c>
      <c r="O603" s="114">
        <f t="shared" si="208"/>
        <v>60000</v>
      </c>
      <c r="P603" s="114"/>
      <c r="Q603" s="114"/>
    </row>
    <row r="604" spans="1:17" s="22" customFormat="1" ht="13.8" x14ac:dyDescent="0.25">
      <c r="A604" s="40"/>
      <c r="I604" s="30"/>
      <c r="J604" s="1"/>
      <c r="K604" s="1"/>
      <c r="L604" s="1"/>
      <c r="N604" s="30"/>
      <c r="O604" s="30"/>
      <c r="P604" s="30"/>
      <c r="Q604" s="30"/>
    </row>
    <row r="605" spans="1:17" s="22" customFormat="1" x14ac:dyDescent="0.25">
      <c r="A605" s="19">
        <v>372</v>
      </c>
      <c r="B605" s="19" t="s">
        <v>40</v>
      </c>
      <c r="C605" s="23"/>
      <c r="D605" s="23"/>
      <c r="E605" s="23"/>
      <c r="F605" s="23"/>
      <c r="G605" s="29"/>
      <c r="H605" s="23"/>
      <c r="I605" s="29">
        <f>I606</f>
        <v>60000</v>
      </c>
      <c r="J605" s="29">
        <f t="shared" ref="J605:O605" si="209">J606</f>
        <v>41500</v>
      </c>
      <c r="K605" s="29">
        <f t="shared" si="190"/>
        <v>-10000</v>
      </c>
      <c r="L605" s="29">
        <f t="shared" si="209"/>
        <v>50000</v>
      </c>
      <c r="M605" s="29">
        <f t="shared" si="209"/>
        <v>0</v>
      </c>
      <c r="N605" s="29">
        <f t="shared" si="209"/>
        <v>31500</v>
      </c>
      <c r="O605" s="29">
        <f t="shared" si="209"/>
        <v>60000</v>
      </c>
      <c r="P605" s="29">
        <v>60000</v>
      </c>
      <c r="Q605" s="29">
        <v>60000</v>
      </c>
    </row>
    <row r="606" spans="1:17" s="22" customFormat="1" ht="15.6" x14ac:dyDescent="0.3">
      <c r="A606" s="22">
        <v>3721</v>
      </c>
      <c r="B606" s="22" t="s">
        <v>140</v>
      </c>
      <c r="G606" s="26"/>
      <c r="H606" s="25"/>
      <c r="I606" s="44">
        <v>60000</v>
      </c>
      <c r="J606" s="44">
        <v>41500</v>
      </c>
      <c r="K606" s="44">
        <f t="shared" si="190"/>
        <v>-10000</v>
      </c>
      <c r="L606" s="44">
        <v>50000</v>
      </c>
      <c r="N606" s="30">
        <v>31500</v>
      </c>
      <c r="O606" s="30">
        <v>60000</v>
      </c>
      <c r="P606" s="30"/>
      <c r="Q606" s="30"/>
    </row>
    <row r="607" spans="1:17" s="22" customFormat="1" ht="15.6" x14ac:dyDescent="0.3">
      <c r="G607" s="26"/>
      <c r="H607" s="25"/>
      <c r="I607" s="44"/>
      <c r="J607" s="29"/>
      <c r="K607" s="1"/>
      <c r="L607" s="29"/>
      <c r="N607" s="30"/>
      <c r="O607" s="30"/>
      <c r="P607" s="30"/>
      <c r="Q607" s="30"/>
    </row>
    <row r="608" spans="1:17" s="22" customFormat="1" ht="13.8" x14ac:dyDescent="0.25">
      <c r="A608" s="99" t="s">
        <v>334</v>
      </c>
      <c r="B608" s="99"/>
      <c r="C608" s="99"/>
      <c r="D608" s="99"/>
      <c r="E608" s="99"/>
      <c r="F608" s="99"/>
      <c r="G608" s="100"/>
      <c r="H608" s="101"/>
      <c r="I608" s="102">
        <f>I614+I626</f>
        <v>164000</v>
      </c>
      <c r="J608" s="102">
        <f t="shared" ref="J608:O608" si="210">J614+J626</f>
        <v>48922.82</v>
      </c>
      <c r="K608" s="102">
        <f t="shared" si="190"/>
        <v>62000</v>
      </c>
      <c r="L608" s="102">
        <f t="shared" si="210"/>
        <v>226000</v>
      </c>
      <c r="M608" s="102">
        <f t="shared" si="210"/>
        <v>0</v>
      </c>
      <c r="N608" s="102">
        <f t="shared" si="210"/>
        <v>104651.2</v>
      </c>
      <c r="O608" s="102">
        <f t="shared" si="210"/>
        <v>232000</v>
      </c>
      <c r="P608" s="102"/>
      <c r="Q608" s="102"/>
    </row>
    <row r="609" spans="1:17" s="22" customFormat="1" ht="13.8" x14ac:dyDescent="0.25">
      <c r="A609" s="103" t="s">
        <v>292</v>
      </c>
      <c r="B609" s="103"/>
      <c r="C609" s="103"/>
      <c r="D609" s="103"/>
      <c r="E609" s="103"/>
      <c r="F609" s="103"/>
      <c r="G609" s="106"/>
      <c r="H609" s="107"/>
      <c r="I609" s="105">
        <f>I614</f>
        <v>155000</v>
      </c>
      <c r="J609" s="105">
        <f t="shared" ref="J609:O609" si="211">J614</f>
        <v>42947.19</v>
      </c>
      <c r="K609" s="105">
        <f t="shared" si="190"/>
        <v>55000</v>
      </c>
      <c r="L609" s="105">
        <f t="shared" si="211"/>
        <v>210000</v>
      </c>
      <c r="M609" s="105">
        <f t="shared" si="211"/>
        <v>0</v>
      </c>
      <c r="N609" s="105">
        <f t="shared" si="211"/>
        <v>94679.15</v>
      </c>
      <c r="O609" s="105">
        <f t="shared" si="211"/>
        <v>210000</v>
      </c>
      <c r="P609" s="105"/>
      <c r="Q609" s="105"/>
    </row>
    <row r="610" spans="1:17" s="22" customFormat="1" ht="13.8" x14ac:dyDescent="0.25">
      <c r="A610" s="119" t="s">
        <v>293</v>
      </c>
      <c r="B610" s="119"/>
      <c r="C610" s="119"/>
      <c r="D610" s="119"/>
      <c r="E610" s="119"/>
      <c r="F610" s="119"/>
      <c r="G610" s="122"/>
      <c r="H610" s="123"/>
      <c r="I610" s="121"/>
      <c r="J610" s="159"/>
      <c r="K610" s="159"/>
      <c r="L610" s="159"/>
      <c r="M610" s="159"/>
      <c r="N610" s="159"/>
      <c r="O610" s="159"/>
      <c r="P610" s="159"/>
      <c r="Q610" s="159"/>
    </row>
    <row r="611" spans="1:17" s="23" customFormat="1" ht="13.8" x14ac:dyDescent="0.25">
      <c r="A611" s="131" t="s">
        <v>270</v>
      </c>
      <c r="B611" s="131"/>
      <c r="C611" s="131"/>
      <c r="D611" s="131"/>
      <c r="E611" s="131"/>
      <c r="F611" s="131"/>
      <c r="G611" s="132"/>
      <c r="H611" s="133"/>
      <c r="I611" s="134"/>
      <c r="J611" s="160"/>
      <c r="K611" s="160"/>
      <c r="L611" s="160"/>
      <c r="M611" s="160"/>
      <c r="N611" s="160"/>
      <c r="O611" s="160"/>
      <c r="P611" s="160"/>
      <c r="Q611" s="160"/>
    </row>
    <row r="612" spans="1:17" s="23" customFormat="1" ht="13.8" x14ac:dyDescent="0.25">
      <c r="A612" s="110" t="s">
        <v>294</v>
      </c>
      <c r="B612" s="110"/>
      <c r="C612" s="110"/>
      <c r="D612" s="110"/>
      <c r="E612" s="110"/>
      <c r="F612" s="110"/>
      <c r="G612" s="116"/>
      <c r="H612" s="117"/>
      <c r="I612" s="115"/>
      <c r="J612" s="147"/>
      <c r="K612" s="147"/>
      <c r="L612" s="147"/>
      <c r="M612" s="147"/>
      <c r="N612" s="147"/>
      <c r="O612" s="147"/>
      <c r="P612" s="147"/>
      <c r="Q612" s="147"/>
    </row>
    <row r="613" spans="1:17" s="23" customFormat="1" ht="15.6" x14ac:dyDescent="0.3">
      <c r="A613" s="22"/>
      <c r="B613" s="22"/>
      <c r="C613" s="22"/>
      <c r="D613" s="22"/>
      <c r="E613" s="22"/>
      <c r="F613" s="22"/>
      <c r="G613" s="26"/>
      <c r="H613" s="25"/>
      <c r="I613" s="44"/>
      <c r="J613" s="29"/>
      <c r="K613" s="29"/>
      <c r="L613" s="29"/>
      <c r="N613" s="29"/>
      <c r="O613" s="29"/>
      <c r="P613" s="29"/>
      <c r="Q613" s="29"/>
    </row>
    <row r="614" spans="1:17" s="23" customFormat="1" ht="13.8" x14ac:dyDescent="0.25">
      <c r="A614" s="23">
        <v>3</v>
      </c>
      <c r="B614" s="23" t="s">
        <v>3</v>
      </c>
      <c r="E614" s="27"/>
      <c r="F614" s="27"/>
      <c r="G614" s="30"/>
      <c r="H614" s="22"/>
      <c r="I614" s="29">
        <f>I615+I619</f>
        <v>155000</v>
      </c>
      <c r="J614" s="29">
        <f t="shared" ref="J614:O614" si="212">J615+J619</f>
        <v>42947.19</v>
      </c>
      <c r="K614" s="29">
        <f t="shared" si="190"/>
        <v>55000</v>
      </c>
      <c r="L614" s="29">
        <f t="shared" si="212"/>
        <v>210000</v>
      </c>
      <c r="M614" s="29">
        <f t="shared" si="212"/>
        <v>0</v>
      </c>
      <c r="N614" s="29">
        <f t="shared" si="212"/>
        <v>94679.15</v>
      </c>
      <c r="O614" s="29">
        <f t="shared" si="212"/>
        <v>210000</v>
      </c>
      <c r="P614" s="29"/>
      <c r="Q614" s="29"/>
    </row>
    <row r="615" spans="1:17" s="23" customFormat="1" x14ac:dyDescent="0.25">
      <c r="A615" s="23">
        <v>36</v>
      </c>
      <c r="B615" s="23" t="s">
        <v>109</v>
      </c>
      <c r="G615" s="29"/>
      <c r="I615" s="29">
        <f>I617</f>
        <v>110000</v>
      </c>
      <c r="J615" s="29">
        <f t="shared" ref="J615:O615" si="213">J617</f>
        <v>7447.19</v>
      </c>
      <c r="K615" s="29">
        <f t="shared" si="190"/>
        <v>0</v>
      </c>
      <c r="L615" s="29">
        <f t="shared" si="213"/>
        <v>110000</v>
      </c>
      <c r="M615" s="29">
        <f t="shared" si="213"/>
        <v>0</v>
      </c>
      <c r="N615" s="29">
        <f t="shared" si="213"/>
        <v>9679.15</v>
      </c>
      <c r="O615" s="29">
        <f t="shared" si="213"/>
        <v>110000</v>
      </c>
      <c r="P615" s="29">
        <v>110000</v>
      </c>
      <c r="Q615" s="29">
        <v>110000</v>
      </c>
    </row>
    <row r="616" spans="1:17" s="23" customFormat="1" x14ac:dyDescent="0.25">
      <c r="A616" s="23">
        <v>363</v>
      </c>
      <c r="B616" s="23" t="s">
        <v>109</v>
      </c>
      <c r="G616" s="29"/>
      <c r="I616" s="29">
        <f t="shared" ref="I616:O616" si="214">I617</f>
        <v>110000</v>
      </c>
      <c r="J616" s="29">
        <f t="shared" si="214"/>
        <v>7447.19</v>
      </c>
      <c r="K616" s="29">
        <f t="shared" si="190"/>
        <v>0</v>
      </c>
      <c r="L616" s="29">
        <f t="shared" si="214"/>
        <v>110000</v>
      </c>
      <c r="M616" s="29">
        <f t="shared" si="214"/>
        <v>0</v>
      </c>
      <c r="N616" s="29">
        <f t="shared" si="214"/>
        <v>9679.15</v>
      </c>
      <c r="O616" s="29">
        <f t="shared" si="214"/>
        <v>110000</v>
      </c>
      <c r="P616" s="29"/>
      <c r="Q616" s="29"/>
    </row>
    <row r="617" spans="1:17" s="23" customFormat="1" x14ac:dyDescent="0.25">
      <c r="A617" s="22">
        <v>3631</v>
      </c>
      <c r="B617" s="22" t="s">
        <v>72</v>
      </c>
      <c r="C617" s="22"/>
      <c r="D617" s="22"/>
      <c r="E617" s="22"/>
      <c r="F617" s="22"/>
      <c r="G617" s="29"/>
      <c r="I617" s="30">
        <v>110000</v>
      </c>
      <c r="J617" s="30">
        <v>7447.19</v>
      </c>
      <c r="K617" s="30">
        <f t="shared" si="190"/>
        <v>0</v>
      </c>
      <c r="L617" s="30">
        <v>110000</v>
      </c>
      <c r="N617" s="44">
        <v>9679.15</v>
      </c>
      <c r="O617" s="44">
        <v>110000</v>
      </c>
      <c r="P617" s="29"/>
      <c r="Q617" s="29"/>
    </row>
    <row r="618" spans="1:17" s="23" customFormat="1" x14ac:dyDescent="0.25">
      <c r="A618" s="22"/>
      <c r="B618" s="22"/>
      <c r="C618" s="22"/>
      <c r="D618" s="22"/>
      <c r="E618" s="22"/>
      <c r="F618" s="22"/>
      <c r="G618" s="30"/>
      <c r="H618" s="22"/>
      <c r="I618" s="30"/>
      <c r="J618" s="30"/>
      <c r="K618" s="30"/>
      <c r="L618" s="30"/>
      <c r="N618" s="29"/>
      <c r="O618" s="29"/>
      <c r="P618" s="29"/>
      <c r="Q618" s="29"/>
    </row>
    <row r="619" spans="1:17" s="23" customFormat="1" x14ac:dyDescent="0.25">
      <c r="A619" s="23">
        <v>38</v>
      </c>
      <c r="B619" s="23" t="s">
        <v>14</v>
      </c>
      <c r="G619" s="30"/>
      <c r="H619" s="22"/>
      <c r="I619" s="29">
        <f>I620</f>
        <v>45000</v>
      </c>
      <c r="J619" s="29">
        <f t="shared" ref="J619:O619" si="215">J620</f>
        <v>35500</v>
      </c>
      <c r="K619" s="29">
        <f t="shared" si="190"/>
        <v>55000</v>
      </c>
      <c r="L619" s="29">
        <f t="shared" si="215"/>
        <v>100000</v>
      </c>
      <c r="M619" s="29">
        <f t="shared" si="215"/>
        <v>0</v>
      </c>
      <c r="N619" s="29">
        <f t="shared" si="215"/>
        <v>85000</v>
      </c>
      <c r="O619" s="29">
        <f t="shared" si="215"/>
        <v>100000</v>
      </c>
      <c r="P619" s="29">
        <v>100000</v>
      </c>
      <c r="Q619" s="29">
        <v>100000</v>
      </c>
    </row>
    <row r="620" spans="1:17" s="22" customFormat="1" x14ac:dyDescent="0.25">
      <c r="A620" s="23">
        <v>381</v>
      </c>
      <c r="B620" s="23" t="s">
        <v>152</v>
      </c>
      <c r="C620" s="23"/>
      <c r="D620" s="23"/>
      <c r="E620" s="23"/>
      <c r="F620" s="23"/>
      <c r="G620" s="30"/>
      <c r="I620" s="44">
        <v>45000</v>
      </c>
      <c r="J620" s="30">
        <v>35500</v>
      </c>
      <c r="K620" s="30">
        <f t="shared" si="190"/>
        <v>55000</v>
      </c>
      <c r="L620" s="30">
        <v>100000</v>
      </c>
      <c r="N620" s="30">
        <v>85000</v>
      </c>
      <c r="O620" s="30">
        <v>100000</v>
      </c>
      <c r="P620" s="30"/>
      <c r="Q620" s="30"/>
    </row>
    <row r="621" spans="1:17" s="22" customFormat="1" ht="13.8" hidden="1" x14ac:dyDescent="0.25">
      <c r="A621" s="22">
        <v>3811</v>
      </c>
      <c r="B621" s="22" t="s">
        <v>33</v>
      </c>
      <c r="G621" s="28"/>
      <c r="H621" s="27"/>
      <c r="I621" s="30">
        <v>10000</v>
      </c>
      <c r="J621" s="30"/>
      <c r="K621" s="30">
        <f t="shared" si="190"/>
        <v>-10000</v>
      </c>
      <c r="L621" s="30"/>
      <c r="N621" s="30"/>
      <c r="O621" s="30"/>
      <c r="P621" s="30"/>
      <c r="Q621" s="30"/>
    </row>
    <row r="622" spans="1:17" s="22" customFormat="1" hidden="1" x14ac:dyDescent="0.25">
      <c r="A622" s="22">
        <v>3811</v>
      </c>
      <c r="B622" s="22" t="s">
        <v>34</v>
      </c>
      <c r="G622" s="30"/>
      <c r="I622" s="30">
        <v>23000</v>
      </c>
      <c r="J622" s="30"/>
      <c r="K622" s="30">
        <f t="shared" si="190"/>
        <v>-23000</v>
      </c>
      <c r="L622" s="30"/>
      <c r="N622" s="30"/>
      <c r="O622" s="30"/>
      <c r="P622" s="30"/>
      <c r="Q622" s="30"/>
    </row>
    <row r="623" spans="1:17" s="22" customFormat="1" hidden="1" x14ac:dyDescent="0.25">
      <c r="A623" s="31">
        <v>3811</v>
      </c>
      <c r="B623" s="22" t="s">
        <v>61</v>
      </c>
      <c r="G623" s="29"/>
      <c r="H623" s="23"/>
      <c r="I623" s="30">
        <v>2500</v>
      </c>
      <c r="J623" s="30"/>
      <c r="K623" s="30">
        <f t="shared" si="190"/>
        <v>-2500</v>
      </c>
      <c r="L623" s="30"/>
      <c r="N623" s="30"/>
      <c r="O623" s="30"/>
      <c r="P623" s="30"/>
      <c r="Q623" s="30"/>
    </row>
    <row r="624" spans="1:17" s="22" customFormat="1" hidden="1" x14ac:dyDescent="0.25">
      <c r="A624" s="31">
        <v>3811</v>
      </c>
      <c r="B624" s="22" t="s">
        <v>110</v>
      </c>
      <c r="G624" s="29"/>
      <c r="H624" s="23"/>
      <c r="I624" s="30">
        <v>2500</v>
      </c>
      <c r="J624" s="30"/>
      <c r="K624" s="30">
        <f t="shared" si="190"/>
        <v>-2500</v>
      </c>
      <c r="L624" s="30"/>
      <c r="N624" s="30"/>
      <c r="O624" s="30"/>
      <c r="P624" s="30"/>
      <c r="Q624" s="30"/>
    </row>
    <row r="625" spans="1:17" s="22" customFormat="1" x14ac:dyDescent="0.25">
      <c r="A625" s="31"/>
      <c r="G625" s="29"/>
      <c r="H625" s="23"/>
      <c r="I625" s="30"/>
      <c r="J625" s="30"/>
      <c r="K625" s="30"/>
      <c r="L625" s="30"/>
      <c r="N625" s="30"/>
      <c r="O625" s="30"/>
      <c r="P625" s="30"/>
      <c r="Q625" s="30"/>
    </row>
    <row r="626" spans="1:17" s="22" customFormat="1" ht="13.8" x14ac:dyDescent="0.25">
      <c r="A626" s="103" t="s">
        <v>295</v>
      </c>
      <c r="B626" s="103"/>
      <c r="C626" s="103"/>
      <c r="D626" s="103"/>
      <c r="E626" s="103"/>
      <c r="F626" s="103"/>
      <c r="G626" s="106"/>
      <c r="H626" s="107"/>
      <c r="I626" s="105">
        <f>I631</f>
        <v>9000</v>
      </c>
      <c r="J626" s="105">
        <f t="shared" ref="J626:O626" si="216">J631</f>
        <v>5975.63</v>
      </c>
      <c r="K626" s="105">
        <f t="shared" ref="K626:K692" si="217">L626-I626</f>
        <v>7000</v>
      </c>
      <c r="L626" s="105">
        <f t="shared" si="216"/>
        <v>16000</v>
      </c>
      <c r="M626" s="105">
        <f t="shared" si="216"/>
        <v>0</v>
      </c>
      <c r="N626" s="105">
        <f t="shared" si="216"/>
        <v>9972.0499999999993</v>
      </c>
      <c r="O626" s="105">
        <f t="shared" si="216"/>
        <v>22000</v>
      </c>
      <c r="P626" s="105"/>
      <c r="Q626" s="105"/>
    </row>
    <row r="627" spans="1:17" s="22" customFormat="1" ht="13.8" hidden="1" x14ac:dyDescent="0.25">
      <c r="A627" s="119" t="s">
        <v>296</v>
      </c>
      <c r="B627" s="119"/>
      <c r="C627" s="119"/>
      <c r="D627" s="119"/>
      <c r="E627" s="119"/>
      <c r="F627" s="119"/>
      <c r="G627" s="122"/>
      <c r="H627" s="123"/>
      <c r="I627" s="121"/>
      <c r="J627" s="159"/>
      <c r="K627" s="159">
        <f t="shared" si="217"/>
        <v>0</v>
      </c>
      <c r="L627" s="159"/>
      <c r="N627" s="30"/>
      <c r="O627" s="30"/>
      <c r="P627" s="30"/>
      <c r="Q627" s="30"/>
    </row>
    <row r="628" spans="1:17" s="22" customFormat="1" ht="13.8" hidden="1" x14ac:dyDescent="0.25">
      <c r="A628" s="131" t="s">
        <v>228</v>
      </c>
      <c r="B628" s="131"/>
      <c r="C628" s="131"/>
      <c r="D628" s="131"/>
      <c r="E628" s="131"/>
      <c r="F628" s="131"/>
      <c r="G628" s="132"/>
      <c r="H628" s="133"/>
      <c r="I628" s="134" t="e">
        <f>#REF!</f>
        <v>#REF!</v>
      </c>
      <c r="J628" s="160"/>
      <c r="K628" s="160" t="e">
        <f t="shared" si="217"/>
        <v>#REF!</v>
      </c>
      <c r="L628" s="160"/>
      <c r="N628" s="30"/>
      <c r="O628" s="30"/>
      <c r="P628" s="30"/>
      <c r="Q628" s="30"/>
    </row>
    <row r="629" spans="1:17" s="22" customFormat="1" ht="13.8" hidden="1" x14ac:dyDescent="0.25">
      <c r="A629" s="110" t="s">
        <v>297</v>
      </c>
      <c r="B629" s="110"/>
      <c r="C629" s="110"/>
      <c r="D629" s="110"/>
      <c r="E629" s="110"/>
      <c r="F629" s="110"/>
      <c r="G629" s="116"/>
      <c r="H629" s="117"/>
      <c r="I629" s="115"/>
      <c r="J629" s="147"/>
      <c r="K629" s="147">
        <f t="shared" si="217"/>
        <v>0</v>
      </c>
      <c r="L629" s="147"/>
      <c r="N629" s="30"/>
      <c r="O629" s="30"/>
      <c r="P629" s="30"/>
      <c r="Q629" s="30"/>
    </row>
    <row r="630" spans="1:17" s="22" customFormat="1" hidden="1" x14ac:dyDescent="0.25">
      <c r="A630" s="31"/>
      <c r="G630" s="29"/>
      <c r="H630" s="23"/>
      <c r="I630" s="30"/>
      <c r="J630" s="30"/>
      <c r="K630" s="30">
        <f t="shared" si="217"/>
        <v>0</v>
      </c>
      <c r="L630" s="30"/>
      <c r="N630" s="30"/>
      <c r="O630" s="30"/>
      <c r="P630" s="30"/>
      <c r="Q630" s="30"/>
    </row>
    <row r="631" spans="1:17" s="22" customFormat="1" x14ac:dyDescent="0.25">
      <c r="A631" s="23">
        <v>38</v>
      </c>
      <c r="B631" s="23" t="s">
        <v>14</v>
      </c>
      <c r="C631" s="23"/>
      <c r="D631" s="23"/>
      <c r="E631" s="23"/>
      <c r="F631" s="23"/>
      <c r="I631" s="29">
        <f>SUM(I633:I634)</f>
        <v>9000</v>
      </c>
      <c r="J631" s="29">
        <f t="shared" ref="J631:O631" si="218">SUM(J633:J634)</f>
        <v>5975.63</v>
      </c>
      <c r="K631" s="29">
        <f t="shared" si="217"/>
        <v>7000</v>
      </c>
      <c r="L631" s="29">
        <f t="shared" si="218"/>
        <v>16000</v>
      </c>
      <c r="M631" s="29">
        <f t="shared" si="218"/>
        <v>0</v>
      </c>
      <c r="N631" s="29">
        <f t="shared" si="218"/>
        <v>9972.0499999999993</v>
      </c>
      <c r="O631" s="29">
        <f t="shared" si="218"/>
        <v>22000</v>
      </c>
      <c r="P631" s="29">
        <v>22000</v>
      </c>
      <c r="Q631" s="29">
        <v>22000</v>
      </c>
    </row>
    <row r="632" spans="1:17" s="22" customFormat="1" x14ac:dyDescent="0.25">
      <c r="A632" s="23">
        <v>381</v>
      </c>
      <c r="B632" s="23" t="s">
        <v>80</v>
      </c>
      <c r="C632" s="23"/>
      <c r="D632" s="23"/>
      <c r="E632" s="23"/>
      <c r="F632" s="23"/>
      <c r="G632" s="30"/>
      <c r="I632" s="29">
        <f>SUM(I633:I634)</f>
        <v>9000</v>
      </c>
      <c r="J632" s="29">
        <f t="shared" ref="J632:O632" si="219">SUM(J633:J634)</f>
        <v>5975.63</v>
      </c>
      <c r="K632" s="29">
        <f t="shared" si="217"/>
        <v>7000</v>
      </c>
      <c r="L632" s="29">
        <f t="shared" si="219"/>
        <v>16000</v>
      </c>
      <c r="M632" s="29">
        <f t="shared" si="219"/>
        <v>0</v>
      </c>
      <c r="N632" s="29">
        <f t="shared" si="219"/>
        <v>9972.0499999999993</v>
      </c>
      <c r="O632" s="29">
        <f t="shared" si="219"/>
        <v>22000</v>
      </c>
      <c r="P632" s="29"/>
      <c r="Q632" s="29"/>
    </row>
    <row r="633" spans="1:17" s="22" customFormat="1" ht="13.8" x14ac:dyDescent="0.25">
      <c r="A633" s="22">
        <v>3811</v>
      </c>
      <c r="B633" s="22" t="s">
        <v>35</v>
      </c>
      <c r="G633" s="28"/>
      <c r="H633" s="27"/>
      <c r="I633" s="30">
        <v>5000</v>
      </c>
      <c r="J633" s="30">
        <v>1975.63</v>
      </c>
      <c r="K633" s="30">
        <f t="shared" si="217"/>
        <v>5000</v>
      </c>
      <c r="L633" s="30">
        <v>10000</v>
      </c>
      <c r="N633" s="30">
        <v>3972.05</v>
      </c>
      <c r="O633" s="30">
        <v>10000</v>
      </c>
      <c r="P633" s="30"/>
      <c r="Q633" s="30"/>
    </row>
    <row r="634" spans="1:17" s="22" customFormat="1" x14ac:dyDescent="0.25">
      <c r="A634" s="22">
        <v>3811</v>
      </c>
      <c r="B634" s="31" t="s">
        <v>155</v>
      </c>
      <c r="G634" s="29"/>
      <c r="H634" s="23"/>
      <c r="I634" s="30">
        <v>4000</v>
      </c>
      <c r="J634" s="30">
        <v>4000</v>
      </c>
      <c r="K634" s="30">
        <f t="shared" si="217"/>
        <v>2000</v>
      </c>
      <c r="L634" s="30">
        <v>6000</v>
      </c>
      <c r="N634" s="30">
        <v>6000</v>
      </c>
      <c r="O634" s="30">
        <v>12000</v>
      </c>
      <c r="P634" s="30"/>
      <c r="Q634" s="30"/>
    </row>
    <row r="635" spans="1:17" s="22" customFormat="1" x14ac:dyDescent="0.25">
      <c r="B635" s="31"/>
      <c r="G635" s="29"/>
      <c r="H635" s="23"/>
      <c r="I635" s="30"/>
      <c r="J635" s="30"/>
      <c r="K635" s="30"/>
      <c r="L635" s="30"/>
      <c r="N635" s="30"/>
      <c r="O635" s="30"/>
      <c r="P635" s="30"/>
      <c r="Q635" s="30"/>
    </row>
    <row r="636" spans="1:17" s="22" customFormat="1" x14ac:dyDescent="0.25">
      <c r="B636" s="31"/>
      <c r="G636" s="29"/>
      <c r="H636" s="23"/>
      <c r="I636" s="30"/>
      <c r="J636" s="30"/>
      <c r="K636" s="30"/>
      <c r="L636" s="30"/>
      <c r="N636" s="30"/>
      <c r="O636" s="30"/>
      <c r="P636" s="30"/>
      <c r="Q636" s="30"/>
    </row>
    <row r="637" spans="1:17" s="22" customFormat="1" ht="13.8" x14ac:dyDescent="0.25">
      <c r="A637" s="99" t="s">
        <v>335</v>
      </c>
      <c r="B637" s="99"/>
      <c r="C637" s="99"/>
      <c r="D637" s="99"/>
      <c r="E637" s="99"/>
      <c r="F637" s="99"/>
      <c r="G637" s="99"/>
      <c r="H637" s="99"/>
      <c r="I637" s="145">
        <f>I638+I650+I662</f>
        <v>219000</v>
      </c>
      <c r="J637" s="145">
        <f t="shared" ref="J637:O637" si="220">J638+J650+J662</f>
        <v>193327.5</v>
      </c>
      <c r="K637" s="145">
        <f t="shared" si="217"/>
        <v>0</v>
      </c>
      <c r="L637" s="145">
        <f t="shared" si="220"/>
        <v>219000</v>
      </c>
      <c r="M637" s="145">
        <f t="shared" si="220"/>
        <v>0</v>
      </c>
      <c r="N637" s="145">
        <f t="shared" si="220"/>
        <v>140323.76</v>
      </c>
      <c r="O637" s="145">
        <f t="shared" si="220"/>
        <v>220000</v>
      </c>
      <c r="P637" s="145"/>
      <c r="Q637" s="145"/>
    </row>
    <row r="638" spans="1:17" s="22" customFormat="1" ht="13.8" x14ac:dyDescent="0.25">
      <c r="A638" s="103" t="s">
        <v>298</v>
      </c>
      <c r="B638" s="103"/>
      <c r="C638" s="103"/>
      <c r="D638" s="103"/>
      <c r="E638" s="103"/>
      <c r="F638" s="103"/>
      <c r="G638" s="103"/>
      <c r="H638" s="103"/>
      <c r="I638" s="146">
        <f>I641</f>
        <v>185000</v>
      </c>
      <c r="J638" s="146">
        <f t="shared" ref="J638:O638" si="221">J641</f>
        <v>161000</v>
      </c>
      <c r="K638" s="146">
        <f t="shared" si="217"/>
        <v>0</v>
      </c>
      <c r="L638" s="146">
        <f t="shared" si="221"/>
        <v>185000</v>
      </c>
      <c r="M638" s="146">
        <f t="shared" si="221"/>
        <v>0</v>
      </c>
      <c r="N638" s="146">
        <f t="shared" si="221"/>
        <v>130000</v>
      </c>
      <c r="O638" s="146">
        <f t="shared" si="221"/>
        <v>185000</v>
      </c>
      <c r="P638" s="146"/>
      <c r="Q638" s="146"/>
    </row>
    <row r="639" spans="1:17" s="22" customFormat="1" ht="13.8" x14ac:dyDescent="0.25">
      <c r="A639" s="119" t="s">
        <v>299</v>
      </c>
      <c r="B639" s="119"/>
      <c r="C639" s="119"/>
      <c r="D639" s="119"/>
      <c r="E639" s="119"/>
      <c r="F639" s="119"/>
      <c r="G639" s="119"/>
      <c r="H639" s="119"/>
      <c r="I639" s="120"/>
      <c r="J639" s="150"/>
      <c r="K639" s="150"/>
      <c r="L639" s="150"/>
      <c r="M639" s="150"/>
      <c r="N639" s="150"/>
      <c r="O639" s="150"/>
      <c r="P639" s="150"/>
      <c r="Q639" s="150"/>
    </row>
    <row r="640" spans="1:17" s="22" customFormat="1" ht="13.8" x14ac:dyDescent="0.25">
      <c r="A640" s="131" t="s">
        <v>228</v>
      </c>
      <c r="B640" s="135"/>
      <c r="C640" s="135"/>
      <c r="D640" s="135"/>
      <c r="E640" s="135"/>
      <c r="F640" s="135"/>
      <c r="G640" s="135"/>
      <c r="H640" s="135"/>
      <c r="I640" s="136"/>
      <c r="J640" s="165"/>
      <c r="K640" s="165"/>
      <c r="L640" s="165"/>
      <c r="M640" s="165"/>
      <c r="N640" s="165"/>
      <c r="O640" s="165"/>
      <c r="P640" s="165"/>
      <c r="Q640" s="165"/>
    </row>
    <row r="641" spans="1:17" s="22" customFormat="1" ht="13.8" x14ac:dyDescent="0.25">
      <c r="A641" s="110" t="s">
        <v>349</v>
      </c>
      <c r="B641" s="111"/>
      <c r="C641" s="111"/>
      <c r="D641" s="111"/>
      <c r="E641" s="111"/>
      <c r="F641" s="111"/>
      <c r="G641" s="111"/>
      <c r="H641" s="111"/>
      <c r="I641" s="114">
        <f>I644</f>
        <v>185000</v>
      </c>
      <c r="J641" s="114">
        <f t="shared" ref="J641:O641" si="222">J644</f>
        <v>161000</v>
      </c>
      <c r="K641" s="114">
        <f t="shared" si="217"/>
        <v>0</v>
      </c>
      <c r="L641" s="114">
        <f t="shared" si="222"/>
        <v>185000</v>
      </c>
      <c r="M641" s="114">
        <f t="shared" si="222"/>
        <v>0</v>
      </c>
      <c r="N641" s="114">
        <f t="shared" si="222"/>
        <v>130000</v>
      </c>
      <c r="O641" s="114">
        <f t="shared" si="222"/>
        <v>185000</v>
      </c>
      <c r="P641" s="114"/>
      <c r="Q641" s="114"/>
    </row>
    <row r="642" spans="1:17" s="22" customFormat="1" ht="13.8" x14ac:dyDescent="0.25">
      <c r="A642" s="40"/>
      <c r="I642" s="30"/>
      <c r="J642" s="1"/>
      <c r="K642" s="1"/>
      <c r="L642" s="1"/>
      <c r="N642" s="30"/>
      <c r="O642" s="30"/>
      <c r="P642" s="30"/>
      <c r="Q642" s="30"/>
    </row>
    <row r="643" spans="1:17" s="22" customFormat="1" x14ac:dyDescent="0.25">
      <c r="B643" s="31"/>
      <c r="G643" s="29"/>
      <c r="H643" s="23"/>
      <c r="I643" s="30"/>
      <c r="J643" s="30"/>
      <c r="K643" s="30"/>
      <c r="L643" s="30"/>
      <c r="N643" s="30"/>
      <c r="O643" s="30"/>
      <c r="P643" s="30"/>
      <c r="Q643" s="30"/>
    </row>
    <row r="644" spans="1:17" s="22" customFormat="1" x14ac:dyDescent="0.25">
      <c r="A644" s="23">
        <v>3</v>
      </c>
      <c r="B644" s="23" t="s">
        <v>3</v>
      </c>
      <c r="C644" s="23"/>
      <c r="D644" s="23"/>
      <c r="E644" s="23"/>
      <c r="F644" s="23"/>
      <c r="G644" s="30"/>
      <c r="I644" s="29">
        <f t="shared" ref="I644:O644" si="223">I645</f>
        <v>185000</v>
      </c>
      <c r="J644" s="29">
        <f t="shared" si="223"/>
        <v>161000</v>
      </c>
      <c r="K644" s="29">
        <f t="shared" si="217"/>
        <v>0</v>
      </c>
      <c r="L644" s="29">
        <f t="shared" si="223"/>
        <v>185000</v>
      </c>
      <c r="M644" s="29">
        <f t="shared" si="223"/>
        <v>0</v>
      </c>
      <c r="N644" s="29">
        <f t="shared" si="223"/>
        <v>130000</v>
      </c>
      <c r="O644" s="29">
        <f t="shared" si="223"/>
        <v>185000</v>
      </c>
      <c r="P644" s="29"/>
      <c r="Q644" s="29"/>
    </row>
    <row r="645" spans="1:17" s="22" customFormat="1" x14ac:dyDescent="0.25">
      <c r="A645" s="23">
        <v>38</v>
      </c>
      <c r="B645" s="23" t="s">
        <v>14</v>
      </c>
      <c r="C645" s="23"/>
      <c r="D645" s="23"/>
      <c r="E645" s="23"/>
      <c r="F645" s="23"/>
      <c r="G645" s="30"/>
      <c r="I645" s="29">
        <f>I646</f>
        <v>185000</v>
      </c>
      <c r="J645" s="29">
        <f t="shared" ref="J645:O645" si="224">J646</f>
        <v>161000</v>
      </c>
      <c r="K645" s="29">
        <f t="shared" si="217"/>
        <v>0</v>
      </c>
      <c r="L645" s="29">
        <f t="shared" si="224"/>
        <v>185000</v>
      </c>
      <c r="M645" s="29">
        <f t="shared" si="224"/>
        <v>0</v>
      </c>
      <c r="N645" s="29">
        <f t="shared" si="224"/>
        <v>130000</v>
      </c>
      <c r="O645" s="29">
        <f t="shared" si="224"/>
        <v>185000</v>
      </c>
      <c r="P645" s="29">
        <v>185000</v>
      </c>
      <c r="Q645" s="29">
        <v>185000</v>
      </c>
    </row>
    <row r="646" spans="1:17" s="22" customFormat="1" x14ac:dyDescent="0.25">
      <c r="A646" s="23">
        <v>381</v>
      </c>
      <c r="B646" s="23" t="s">
        <v>300</v>
      </c>
      <c r="C646" s="23"/>
      <c r="D646" s="23"/>
      <c r="E646" s="23"/>
      <c r="F646" s="23"/>
      <c r="G646" s="30"/>
      <c r="I646" s="30">
        <v>185000</v>
      </c>
      <c r="J646" s="30">
        <v>161000</v>
      </c>
      <c r="K646" s="30">
        <f t="shared" si="217"/>
        <v>0</v>
      </c>
      <c r="L646" s="30">
        <v>185000</v>
      </c>
      <c r="N646" s="30">
        <v>130000</v>
      </c>
      <c r="O646" s="30">
        <v>185000</v>
      </c>
      <c r="P646" s="30"/>
      <c r="Q646" s="30"/>
    </row>
    <row r="647" spans="1:17" s="22" customFormat="1" ht="13.8" x14ac:dyDescent="0.25">
      <c r="G647" s="28"/>
      <c r="H647" s="27"/>
      <c r="I647" s="30"/>
      <c r="J647" s="30"/>
      <c r="K647" s="30"/>
      <c r="L647" s="30"/>
      <c r="N647" s="30"/>
      <c r="O647" s="30"/>
      <c r="P647" s="30"/>
      <c r="Q647" s="30"/>
    </row>
    <row r="648" spans="1:17" s="22" customFormat="1" x14ac:dyDescent="0.25">
      <c r="G648" s="30"/>
      <c r="I648" s="30"/>
      <c r="J648" s="30"/>
      <c r="K648" s="30"/>
      <c r="L648" s="30"/>
      <c r="N648" s="30"/>
      <c r="O648" s="30"/>
      <c r="P648" s="30"/>
      <c r="Q648" s="30"/>
    </row>
    <row r="649" spans="1:17" s="22" customFormat="1" x14ac:dyDescent="0.25">
      <c r="G649" s="30"/>
      <c r="I649" s="30"/>
      <c r="J649" s="30"/>
      <c r="K649" s="30"/>
      <c r="L649" s="30"/>
      <c r="N649" s="30"/>
      <c r="O649" s="30"/>
      <c r="P649" s="30"/>
      <c r="Q649" s="30"/>
    </row>
    <row r="650" spans="1:17" s="22" customFormat="1" ht="13.8" x14ac:dyDescent="0.25">
      <c r="A650" s="103" t="s">
        <v>301</v>
      </c>
      <c r="B650" s="103"/>
      <c r="C650" s="103"/>
      <c r="D650" s="103"/>
      <c r="E650" s="103"/>
      <c r="F650" s="103"/>
      <c r="G650" s="105"/>
      <c r="H650" s="103"/>
      <c r="I650" s="105">
        <f>I658</f>
        <v>19000</v>
      </c>
      <c r="J650" s="105">
        <f t="shared" ref="J650:O650" si="225">J658</f>
        <v>19000</v>
      </c>
      <c r="K650" s="105">
        <f t="shared" si="217"/>
        <v>0</v>
      </c>
      <c r="L650" s="105">
        <f t="shared" si="225"/>
        <v>19000</v>
      </c>
      <c r="M650" s="105">
        <f t="shared" si="225"/>
        <v>0</v>
      </c>
      <c r="N650" s="105">
        <f t="shared" si="225"/>
        <v>5000</v>
      </c>
      <c r="O650" s="105">
        <f t="shared" si="225"/>
        <v>19000</v>
      </c>
      <c r="P650" s="105"/>
      <c r="Q650" s="105"/>
    </row>
    <row r="651" spans="1:17" s="22" customFormat="1" ht="13.8" x14ac:dyDescent="0.25">
      <c r="A651" s="119" t="s">
        <v>299</v>
      </c>
      <c r="B651" s="119"/>
      <c r="C651" s="119"/>
      <c r="D651" s="119"/>
      <c r="E651" s="119"/>
      <c r="F651" s="119"/>
      <c r="G651" s="119"/>
      <c r="H651" s="119"/>
      <c r="I651" s="120"/>
      <c r="J651" s="150"/>
      <c r="K651" s="150"/>
      <c r="L651" s="150"/>
      <c r="M651" s="150"/>
      <c r="N651" s="150"/>
      <c r="O651" s="150"/>
      <c r="P651" s="150"/>
      <c r="Q651" s="150"/>
    </row>
    <row r="652" spans="1:17" s="22" customFormat="1" ht="13.8" x14ac:dyDescent="0.25">
      <c r="A652" s="131" t="s">
        <v>228</v>
      </c>
      <c r="B652" s="135"/>
      <c r="C652" s="135"/>
      <c r="D652" s="135"/>
      <c r="E652" s="135"/>
      <c r="F652" s="135"/>
      <c r="G652" s="135"/>
      <c r="H652" s="135"/>
      <c r="I652" s="136"/>
      <c r="J652" s="165"/>
      <c r="K652" s="165"/>
      <c r="L652" s="165"/>
      <c r="M652" s="165"/>
      <c r="N652" s="165"/>
      <c r="O652" s="165"/>
      <c r="P652" s="165"/>
      <c r="Q652" s="165"/>
    </row>
    <row r="653" spans="1:17" s="22" customFormat="1" ht="13.8" hidden="1" x14ac:dyDescent="0.25">
      <c r="A653" s="110" t="s">
        <v>302</v>
      </c>
      <c r="B653" s="111"/>
      <c r="C653" s="111"/>
      <c r="D653" s="111"/>
      <c r="E653" s="111"/>
      <c r="F653" s="111"/>
      <c r="G653" s="111"/>
      <c r="H653" s="111"/>
      <c r="I653" s="112"/>
      <c r="J653" s="152"/>
      <c r="K653" s="152">
        <f t="shared" si="217"/>
        <v>0</v>
      </c>
      <c r="L653" s="152"/>
      <c r="N653" s="30"/>
      <c r="O653" s="30"/>
      <c r="P653" s="30"/>
      <c r="Q653" s="30"/>
    </row>
    <row r="654" spans="1:17" s="22" customFormat="1" ht="13.8" hidden="1" x14ac:dyDescent="0.25">
      <c r="A654" s="40"/>
      <c r="I654" s="30"/>
      <c r="J654" s="1"/>
      <c r="K654" s="1">
        <f t="shared" si="217"/>
        <v>0</v>
      </c>
      <c r="L654" s="1"/>
      <c r="N654" s="30"/>
      <c r="O654" s="30"/>
      <c r="P654" s="30"/>
      <c r="Q654" s="30"/>
    </row>
    <row r="655" spans="1:17" s="22" customFormat="1" ht="13.8" x14ac:dyDescent="0.25">
      <c r="A655" s="110" t="s">
        <v>348</v>
      </c>
      <c r="B655" s="111"/>
      <c r="C655" s="111"/>
      <c r="D655" s="111"/>
      <c r="E655" s="111"/>
      <c r="F655" s="111"/>
      <c r="G655" s="111"/>
      <c r="H655" s="111"/>
      <c r="I655" s="114">
        <f>I658</f>
        <v>19000</v>
      </c>
      <c r="J655" s="114">
        <f t="shared" ref="J655:O655" si="226">J658</f>
        <v>19000</v>
      </c>
      <c r="K655" s="114">
        <f t="shared" si="217"/>
        <v>0</v>
      </c>
      <c r="L655" s="114">
        <f t="shared" si="226"/>
        <v>19000</v>
      </c>
      <c r="M655" s="114">
        <f t="shared" si="226"/>
        <v>0</v>
      </c>
      <c r="N655" s="114">
        <f t="shared" si="226"/>
        <v>5000</v>
      </c>
      <c r="O655" s="114">
        <f t="shared" si="226"/>
        <v>19000</v>
      </c>
      <c r="P655" s="114"/>
      <c r="Q655" s="114"/>
    </row>
    <row r="656" spans="1:17" s="22" customFormat="1" x14ac:dyDescent="0.25">
      <c r="A656" s="20"/>
      <c r="B656" s="41"/>
      <c r="G656" s="30"/>
      <c r="I656" s="30"/>
      <c r="J656" s="30"/>
      <c r="K656" s="30"/>
      <c r="L656" s="30"/>
      <c r="N656" s="30"/>
      <c r="O656" s="30"/>
      <c r="P656" s="30"/>
      <c r="Q656" s="30"/>
    </row>
    <row r="657" spans="1:17" s="27" customFormat="1" ht="13.8" x14ac:dyDescent="0.25">
      <c r="A657" s="19">
        <v>3</v>
      </c>
      <c r="B657" s="23" t="s">
        <v>3</v>
      </c>
      <c r="C657" s="23"/>
      <c r="D657" s="23"/>
      <c r="E657" s="23"/>
      <c r="F657" s="23"/>
      <c r="G657" s="29"/>
      <c r="H657" s="23"/>
      <c r="I657" s="29"/>
      <c r="J657" s="29"/>
      <c r="K657" s="29"/>
      <c r="L657" s="29"/>
      <c r="N657" s="28"/>
      <c r="O657" s="28"/>
      <c r="P657" s="28"/>
      <c r="Q657" s="28"/>
    </row>
    <row r="658" spans="1:17" s="22" customFormat="1" x14ac:dyDescent="0.25">
      <c r="A658" s="23">
        <v>38</v>
      </c>
      <c r="B658" s="23" t="s">
        <v>14</v>
      </c>
      <c r="C658" s="23"/>
      <c r="D658" s="23"/>
      <c r="E658" s="23"/>
      <c r="F658" s="23"/>
      <c r="G658" s="30"/>
      <c r="I658" s="29">
        <f>SUM(I659:I660)</f>
        <v>19000</v>
      </c>
      <c r="J658" s="29">
        <f t="shared" ref="J658:O658" si="227">SUM(J659:J660)</f>
        <v>19000</v>
      </c>
      <c r="K658" s="29">
        <f t="shared" si="217"/>
        <v>0</v>
      </c>
      <c r="L658" s="29">
        <f t="shared" si="227"/>
        <v>19000</v>
      </c>
      <c r="M658" s="29">
        <f t="shared" si="227"/>
        <v>0</v>
      </c>
      <c r="N658" s="29">
        <f t="shared" si="227"/>
        <v>5000</v>
      </c>
      <c r="O658" s="29">
        <f t="shared" si="227"/>
        <v>19000</v>
      </c>
      <c r="P658" s="29">
        <v>19000</v>
      </c>
      <c r="Q658" s="29">
        <v>19000</v>
      </c>
    </row>
    <row r="659" spans="1:17" s="22" customFormat="1" x14ac:dyDescent="0.25">
      <c r="A659" s="23">
        <v>381</v>
      </c>
      <c r="B659" s="23" t="s">
        <v>153</v>
      </c>
      <c r="C659" s="23"/>
      <c r="D659" s="23"/>
      <c r="E659" s="23"/>
      <c r="F659" s="23"/>
      <c r="G659" s="30"/>
      <c r="I659" s="30">
        <v>14000</v>
      </c>
      <c r="J659" s="30">
        <v>14000</v>
      </c>
      <c r="K659" s="1">
        <f t="shared" si="217"/>
        <v>0</v>
      </c>
      <c r="L659" s="30">
        <v>14000</v>
      </c>
      <c r="N659" s="29"/>
      <c r="O659" s="44">
        <v>14000</v>
      </c>
      <c r="P659" s="44"/>
      <c r="Q659" s="44"/>
    </row>
    <row r="660" spans="1:17" s="22" customFormat="1" ht="13.8" x14ac:dyDescent="0.25">
      <c r="A660" s="19">
        <v>381</v>
      </c>
      <c r="B660" s="19" t="s">
        <v>303</v>
      </c>
      <c r="G660" s="28"/>
      <c r="H660" s="27"/>
      <c r="I660" s="30">
        <v>5000</v>
      </c>
      <c r="J660" s="30">
        <v>5000</v>
      </c>
      <c r="K660" s="1">
        <f t="shared" si="217"/>
        <v>0</v>
      </c>
      <c r="L660" s="30">
        <v>5000</v>
      </c>
      <c r="N660" s="94">
        <v>5000</v>
      </c>
      <c r="O660" s="94">
        <v>5000</v>
      </c>
      <c r="P660" s="44"/>
      <c r="Q660" s="44"/>
    </row>
    <row r="661" spans="1:17" s="22" customFormat="1" ht="13.8" x14ac:dyDescent="0.25">
      <c r="A661" s="19"/>
      <c r="B661" s="19"/>
      <c r="G661" s="28"/>
      <c r="H661" s="27"/>
      <c r="I661" s="30"/>
      <c r="J661" s="30"/>
      <c r="K661" s="1"/>
      <c r="L661" s="30"/>
      <c r="N661" s="35"/>
      <c r="O661" s="35"/>
      <c r="P661" s="29"/>
      <c r="Q661" s="29"/>
    </row>
    <row r="662" spans="1:17" s="23" customFormat="1" ht="13.8" x14ac:dyDescent="0.25">
      <c r="A662" s="103" t="s">
        <v>433</v>
      </c>
      <c r="B662" s="103"/>
      <c r="C662" s="103"/>
      <c r="D662" s="103"/>
      <c r="E662" s="103"/>
      <c r="F662" s="103"/>
      <c r="G662" s="105"/>
      <c r="H662" s="103"/>
      <c r="I662" s="105">
        <f>I668+I676</f>
        <v>15000</v>
      </c>
      <c r="J662" s="105">
        <f t="shared" ref="J662:O662" si="228">J668+J676</f>
        <v>13327.5</v>
      </c>
      <c r="K662" s="105">
        <f t="shared" si="228"/>
        <v>0</v>
      </c>
      <c r="L662" s="105">
        <f t="shared" si="228"/>
        <v>15000</v>
      </c>
      <c r="M662" s="105">
        <f t="shared" si="228"/>
        <v>0</v>
      </c>
      <c r="N662" s="105">
        <f t="shared" si="228"/>
        <v>5323.76</v>
      </c>
      <c r="O662" s="105">
        <f t="shared" si="228"/>
        <v>16000</v>
      </c>
      <c r="P662" s="105"/>
      <c r="Q662" s="105"/>
    </row>
    <row r="663" spans="1:17" s="22" customFormat="1" ht="13.8" x14ac:dyDescent="0.25">
      <c r="A663" s="119" t="s">
        <v>299</v>
      </c>
      <c r="B663" s="119"/>
      <c r="C663" s="119"/>
      <c r="D663" s="119"/>
      <c r="E663" s="119"/>
      <c r="F663" s="119"/>
      <c r="G663" s="119"/>
      <c r="H663" s="119"/>
      <c r="I663" s="120"/>
      <c r="J663" s="150"/>
      <c r="K663" s="150"/>
      <c r="L663" s="150"/>
      <c r="M663" s="150"/>
      <c r="N663" s="155"/>
      <c r="O663" s="155"/>
      <c r="P663" s="155"/>
      <c r="Q663" s="155"/>
    </row>
    <row r="664" spans="1:17" s="22" customFormat="1" ht="13.8" x14ac:dyDescent="0.25">
      <c r="A664" s="131" t="s">
        <v>228</v>
      </c>
      <c r="B664" s="135"/>
      <c r="C664" s="135"/>
      <c r="D664" s="135"/>
      <c r="E664" s="135"/>
      <c r="F664" s="135"/>
      <c r="G664" s="135"/>
      <c r="H664" s="135"/>
      <c r="I664" s="136"/>
      <c r="J664" s="165"/>
      <c r="K664" s="165"/>
      <c r="L664" s="165"/>
      <c r="M664" s="165"/>
      <c r="N664" s="179"/>
      <c r="O664" s="179"/>
      <c r="P664" s="179"/>
      <c r="Q664" s="179"/>
    </row>
    <row r="665" spans="1:17" s="22" customFormat="1" ht="13.8" hidden="1" x14ac:dyDescent="0.25">
      <c r="A665" s="110" t="s">
        <v>304</v>
      </c>
      <c r="B665" s="111"/>
      <c r="C665" s="111"/>
      <c r="D665" s="111"/>
      <c r="E665" s="111"/>
      <c r="F665" s="111"/>
      <c r="G665" s="111"/>
      <c r="H665" s="111"/>
      <c r="I665" s="112"/>
      <c r="J665" s="152"/>
      <c r="K665" s="152">
        <f t="shared" si="217"/>
        <v>0</v>
      </c>
      <c r="L665" s="152"/>
      <c r="N665" s="29">
        <v>3811</v>
      </c>
      <c r="O665" s="29"/>
      <c r="P665" s="29"/>
      <c r="Q665" s="29"/>
    </row>
    <row r="666" spans="1:17" s="22" customFormat="1" ht="13.8" x14ac:dyDescent="0.25">
      <c r="A666" s="110" t="s">
        <v>434</v>
      </c>
      <c r="B666" s="111"/>
      <c r="C666" s="111"/>
      <c r="D666" s="111"/>
      <c r="E666" s="111"/>
      <c r="F666" s="111"/>
      <c r="G666" s="111"/>
      <c r="H666" s="111"/>
      <c r="I666" s="112">
        <f>I668</f>
        <v>11000</v>
      </c>
      <c r="J666" s="112">
        <f t="shared" ref="J666:O666" si="229">J668</f>
        <v>9327.5</v>
      </c>
      <c r="K666" s="112">
        <f t="shared" si="217"/>
        <v>0</v>
      </c>
      <c r="L666" s="114">
        <f t="shared" si="229"/>
        <v>11000</v>
      </c>
      <c r="M666" s="114">
        <f t="shared" si="229"/>
        <v>0</v>
      </c>
      <c r="N666" s="114">
        <f t="shared" si="229"/>
        <v>5323.76</v>
      </c>
      <c r="O666" s="114">
        <f t="shared" si="229"/>
        <v>12000</v>
      </c>
      <c r="P666" s="112"/>
      <c r="Q666" s="112"/>
    </row>
    <row r="667" spans="1:17" s="22" customFormat="1" x14ac:dyDescent="0.25">
      <c r="A667" s="20"/>
      <c r="B667" s="41"/>
      <c r="G667" s="30"/>
      <c r="I667" s="30"/>
      <c r="J667" s="30"/>
      <c r="K667" s="30"/>
      <c r="L667" s="30"/>
      <c r="N667" s="29"/>
      <c r="O667" s="29"/>
      <c r="P667" s="29"/>
      <c r="Q667" s="29"/>
    </row>
    <row r="668" spans="1:17" s="22" customFormat="1" x14ac:dyDescent="0.25">
      <c r="A668" s="23">
        <v>3</v>
      </c>
      <c r="B668" s="23" t="s">
        <v>3</v>
      </c>
      <c r="C668" s="23"/>
      <c r="D668" s="23"/>
      <c r="E668" s="23"/>
      <c r="F668" s="23"/>
      <c r="G668" s="30"/>
      <c r="I668" s="29">
        <f>I669</f>
        <v>11000</v>
      </c>
      <c r="J668" s="29">
        <f t="shared" ref="J668:O668" si="230">J669</f>
        <v>9327.5</v>
      </c>
      <c r="K668" s="29">
        <f t="shared" si="217"/>
        <v>0</v>
      </c>
      <c r="L668" s="29">
        <f t="shared" si="230"/>
        <v>11000</v>
      </c>
      <c r="M668" s="29">
        <f t="shared" si="230"/>
        <v>0</v>
      </c>
      <c r="N668" s="29">
        <f t="shared" si="230"/>
        <v>5323.76</v>
      </c>
      <c r="O668" s="29">
        <f t="shared" si="230"/>
        <v>12000</v>
      </c>
      <c r="P668" s="29"/>
      <c r="Q668" s="29"/>
    </row>
    <row r="669" spans="1:17" s="22" customFormat="1" x14ac:dyDescent="0.25">
      <c r="A669" s="23">
        <v>38</v>
      </c>
      <c r="B669" s="23" t="s">
        <v>14</v>
      </c>
      <c r="C669" s="23"/>
      <c r="D669" s="23"/>
      <c r="E669" s="23"/>
      <c r="F669" s="23"/>
      <c r="G669" s="30"/>
      <c r="I669" s="29">
        <f>I670</f>
        <v>11000</v>
      </c>
      <c r="J669" s="29">
        <f t="shared" ref="J669:O669" si="231">J670</f>
        <v>9327.5</v>
      </c>
      <c r="K669" s="29">
        <f t="shared" si="217"/>
        <v>0</v>
      </c>
      <c r="L669" s="29">
        <f t="shared" si="231"/>
        <v>11000</v>
      </c>
      <c r="M669" s="29">
        <f t="shared" si="231"/>
        <v>0</v>
      </c>
      <c r="N669" s="29">
        <f t="shared" si="231"/>
        <v>5323.76</v>
      </c>
      <c r="O669" s="29">
        <f t="shared" si="231"/>
        <v>12000</v>
      </c>
      <c r="P669" s="29">
        <v>12000</v>
      </c>
      <c r="Q669" s="29">
        <v>12000</v>
      </c>
    </row>
    <row r="670" spans="1:17" s="22" customFormat="1" x14ac:dyDescent="0.25">
      <c r="A670" s="23">
        <v>381</v>
      </c>
      <c r="B670" s="23" t="s">
        <v>154</v>
      </c>
      <c r="C670" s="23"/>
      <c r="D670" s="23"/>
      <c r="E670" s="23"/>
      <c r="F670" s="23"/>
      <c r="G670" s="30"/>
      <c r="I670" s="30">
        <v>11000</v>
      </c>
      <c r="J670" s="30">
        <v>9327.5</v>
      </c>
      <c r="K670" s="30">
        <f t="shared" si="217"/>
        <v>0</v>
      </c>
      <c r="L670" s="30">
        <v>11000</v>
      </c>
      <c r="N670" s="29">
        <v>5323.76</v>
      </c>
      <c r="O670" s="29">
        <v>12000</v>
      </c>
      <c r="P670" s="206"/>
      <c r="Q670" s="206"/>
    </row>
    <row r="671" spans="1:17" s="22" customFormat="1" hidden="1" x14ac:dyDescent="0.25">
      <c r="A671" s="22">
        <v>3811</v>
      </c>
      <c r="B671" s="22" t="s">
        <v>39</v>
      </c>
      <c r="G671" s="30"/>
      <c r="I671" s="30">
        <v>6000</v>
      </c>
      <c r="J671" s="30"/>
      <c r="K671" s="30">
        <f t="shared" si="217"/>
        <v>-6000</v>
      </c>
      <c r="L671" s="30"/>
      <c r="N671" s="29"/>
      <c r="O671" s="29"/>
      <c r="P671" s="29"/>
      <c r="Q671" s="29"/>
    </row>
    <row r="672" spans="1:17" s="22" customFormat="1" hidden="1" x14ac:dyDescent="0.25">
      <c r="A672" s="22">
        <v>3811</v>
      </c>
      <c r="B672" s="22" t="s">
        <v>41</v>
      </c>
      <c r="G672" s="30"/>
      <c r="I672" s="30">
        <v>4000</v>
      </c>
      <c r="J672" s="30"/>
      <c r="K672" s="30">
        <f t="shared" si="217"/>
        <v>-4000</v>
      </c>
      <c r="L672" s="30"/>
      <c r="N672" s="29"/>
      <c r="O672" s="29"/>
      <c r="P672" s="29"/>
      <c r="Q672" s="29"/>
    </row>
    <row r="673" spans="1:17" s="22" customFormat="1" x14ac:dyDescent="0.25">
      <c r="G673" s="30"/>
      <c r="I673" s="30"/>
      <c r="J673" s="30"/>
      <c r="K673" s="30"/>
      <c r="L673" s="30"/>
      <c r="N673" s="29"/>
      <c r="O673" s="29"/>
      <c r="P673" s="29"/>
      <c r="Q673" s="29"/>
    </row>
    <row r="674" spans="1:17" s="22" customFormat="1" ht="13.8" x14ac:dyDescent="0.25">
      <c r="A674" s="110" t="s">
        <v>435</v>
      </c>
      <c r="B674" s="111"/>
      <c r="C674" s="111"/>
      <c r="D674" s="111"/>
      <c r="E674" s="111"/>
      <c r="F674" s="111"/>
      <c r="G674" s="111"/>
      <c r="H674" s="111"/>
      <c r="I674" s="112">
        <f>I676</f>
        <v>4000</v>
      </c>
      <c r="J674" s="112">
        <f t="shared" ref="J674" si="232">J676</f>
        <v>4000</v>
      </c>
      <c r="K674" s="112">
        <f t="shared" ref="K674" si="233">L674-I674</f>
        <v>0</v>
      </c>
      <c r="L674" s="112">
        <f t="shared" ref="L674:O674" si="234">L676</f>
        <v>4000</v>
      </c>
      <c r="M674" s="112">
        <f t="shared" si="234"/>
        <v>0</v>
      </c>
      <c r="N674" s="112">
        <f t="shared" si="234"/>
        <v>0</v>
      </c>
      <c r="O674" s="112">
        <f t="shared" si="234"/>
        <v>4000</v>
      </c>
      <c r="P674" s="112"/>
      <c r="Q674" s="112"/>
    </row>
    <row r="675" spans="1:17" s="22" customFormat="1" x14ac:dyDescent="0.25">
      <c r="A675" s="20"/>
      <c r="B675" s="41"/>
      <c r="G675" s="30"/>
      <c r="I675" s="30"/>
      <c r="J675" s="30"/>
      <c r="K675" s="30"/>
      <c r="L675" s="30"/>
      <c r="N675" s="29"/>
      <c r="O675" s="29"/>
      <c r="P675" s="29"/>
      <c r="Q675" s="29"/>
    </row>
    <row r="676" spans="1:17" s="22" customFormat="1" x14ac:dyDescent="0.25">
      <c r="A676" s="23">
        <v>3</v>
      </c>
      <c r="B676" s="23" t="s">
        <v>3</v>
      </c>
      <c r="C676" s="23"/>
      <c r="D676" s="23"/>
      <c r="E676" s="23"/>
      <c r="F676" s="23"/>
      <c r="G676" s="30"/>
      <c r="I676" s="29">
        <f>I677</f>
        <v>4000</v>
      </c>
      <c r="J676" s="29">
        <f t="shared" ref="J676:O677" si="235">J677</f>
        <v>4000</v>
      </c>
      <c r="K676" s="29">
        <f t="shared" ref="K676:K678" si="236">L676-I676</f>
        <v>0</v>
      </c>
      <c r="L676" s="29">
        <f t="shared" si="235"/>
        <v>4000</v>
      </c>
      <c r="M676" s="29">
        <f t="shared" si="235"/>
        <v>0</v>
      </c>
      <c r="N676" s="29">
        <f t="shared" si="235"/>
        <v>0</v>
      </c>
      <c r="O676" s="29">
        <f t="shared" si="235"/>
        <v>4000</v>
      </c>
      <c r="P676" s="29">
        <v>4000</v>
      </c>
      <c r="Q676" s="29">
        <v>4000</v>
      </c>
    </row>
    <row r="677" spans="1:17" s="22" customFormat="1" x14ac:dyDescent="0.25">
      <c r="A677" s="23">
        <v>38</v>
      </c>
      <c r="B677" s="23" t="s">
        <v>14</v>
      </c>
      <c r="C677" s="23"/>
      <c r="D677" s="23"/>
      <c r="E677" s="23"/>
      <c r="F677" s="23"/>
      <c r="G677" s="30"/>
      <c r="I677" s="29">
        <f>I678</f>
        <v>4000</v>
      </c>
      <c r="J677" s="29">
        <f t="shared" si="235"/>
        <v>4000</v>
      </c>
      <c r="K677" s="29">
        <f t="shared" si="236"/>
        <v>0</v>
      </c>
      <c r="L677" s="29">
        <f t="shared" si="235"/>
        <v>4000</v>
      </c>
      <c r="M677" s="29">
        <f t="shared" si="235"/>
        <v>0</v>
      </c>
      <c r="N677" s="29">
        <f t="shared" si="235"/>
        <v>0</v>
      </c>
      <c r="O677" s="29">
        <f t="shared" si="235"/>
        <v>4000</v>
      </c>
      <c r="P677" s="29"/>
      <c r="Q677" s="29"/>
    </row>
    <row r="678" spans="1:17" s="22" customFormat="1" x14ac:dyDescent="0.25">
      <c r="A678" s="23">
        <v>381</v>
      </c>
      <c r="B678" s="23" t="s">
        <v>491</v>
      </c>
      <c r="C678" s="23"/>
      <c r="D678" s="23"/>
      <c r="E678" s="23"/>
      <c r="F678" s="23"/>
      <c r="G678" s="30"/>
      <c r="I678" s="30">
        <v>4000</v>
      </c>
      <c r="J678" s="30">
        <v>4000</v>
      </c>
      <c r="K678" s="30">
        <f t="shared" si="236"/>
        <v>0</v>
      </c>
      <c r="L678" s="30">
        <v>4000</v>
      </c>
      <c r="N678" s="29"/>
      <c r="O678" s="44">
        <v>4000</v>
      </c>
      <c r="P678" s="44"/>
      <c r="Q678" s="44"/>
    </row>
    <row r="679" spans="1:17" s="22" customFormat="1" ht="13.8" x14ac:dyDescent="0.25">
      <c r="A679" s="99" t="s">
        <v>336</v>
      </c>
      <c r="B679" s="99"/>
      <c r="C679" s="99"/>
      <c r="D679" s="99"/>
      <c r="E679" s="99"/>
      <c r="F679" s="99"/>
      <c r="G679" s="99"/>
      <c r="H679" s="99"/>
      <c r="I679" s="145">
        <f>I680+I740</f>
        <v>539600</v>
      </c>
      <c r="J679" s="145">
        <f t="shared" ref="J679" si="237">J680+J740</f>
        <v>305034.3</v>
      </c>
      <c r="K679" s="145">
        <f t="shared" si="217"/>
        <v>36500</v>
      </c>
      <c r="L679" s="145">
        <f>L680+L740</f>
        <v>576100</v>
      </c>
      <c r="M679" s="145">
        <f t="shared" ref="M679" si="238">M680+M740</f>
        <v>1801</v>
      </c>
      <c r="N679" s="145">
        <f>N680+N740</f>
        <v>414154.26999999996</v>
      </c>
      <c r="O679" s="145">
        <f>O680+O740</f>
        <v>592300</v>
      </c>
      <c r="P679" s="145"/>
      <c r="Q679" s="145"/>
    </row>
    <row r="680" spans="1:17" s="22" customFormat="1" ht="13.8" x14ac:dyDescent="0.25">
      <c r="A680" s="103" t="s">
        <v>305</v>
      </c>
      <c r="B680" s="103"/>
      <c r="C680" s="103"/>
      <c r="D680" s="103"/>
      <c r="E680" s="103"/>
      <c r="F680" s="103"/>
      <c r="G680" s="103"/>
      <c r="H680" s="103"/>
      <c r="I680" s="146">
        <f>I683+I704+I712</f>
        <v>515600</v>
      </c>
      <c r="J680" s="146">
        <f t="shared" ref="J680" si="239">J683+J704+J712</f>
        <v>287367.64</v>
      </c>
      <c r="K680" s="146">
        <f t="shared" si="217"/>
        <v>36500</v>
      </c>
      <c r="L680" s="146">
        <f>L683+L704+L712</f>
        <v>552100</v>
      </c>
      <c r="M680" s="146">
        <f t="shared" ref="M680" si="240">M683+M704+M712</f>
        <v>1801</v>
      </c>
      <c r="N680" s="146">
        <f>N683+N704+N712</f>
        <v>402487.61</v>
      </c>
      <c r="O680" s="146">
        <f>O683+O704+O712</f>
        <v>522800</v>
      </c>
      <c r="P680" s="146"/>
      <c r="Q680" s="146"/>
    </row>
    <row r="681" spans="1:17" s="22" customFormat="1" ht="15" hidden="1" customHeight="1" x14ac:dyDescent="0.25">
      <c r="A681" s="119" t="s">
        <v>306</v>
      </c>
      <c r="B681" s="119"/>
      <c r="C681" s="119"/>
      <c r="D681" s="119"/>
      <c r="E681" s="119"/>
      <c r="F681" s="119"/>
      <c r="G681" s="119"/>
      <c r="H681" s="119"/>
      <c r="I681" s="120"/>
      <c r="J681" s="150"/>
      <c r="K681" s="150">
        <f t="shared" si="217"/>
        <v>0</v>
      </c>
      <c r="L681" s="150"/>
      <c r="N681" s="29">
        <v>3811</v>
      </c>
      <c r="O681" s="29"/>
      <c r="P681" s="29"/>
      <c r="Q681" s="29"/>
    </row>
    <row r="682" spans="1:17" s="22" customFormat="1" ht="15" hidden="1" customHeight="1" x14ac:dyDescent="0.25">
      <c r="A682" s="131" t="s">
        <v>228</v>
      </c>
      <c r="B682" s="135"/>
      <c r="C682" s="135"/>
      <c r="D682" s="135"/>
      <c r="E682" s="135"/>
      <c r="F682" s="135"/>
      <c r="G682" s="135"/>
      <c r="H682" s="135"/>
      <c r="I682" s="136"/>
      <c r="J682" s="165"/>
      <c r="K682" s="165">
        <f t="shared" si="217"/>
        <v>0</v>
      </c>
      <c r="L682" s="165"/>
      <c r="N682" s="29">
        <v>3811</v>
      </c>
      <c r="O682" s="29"/>
      <c r="P682" s="29"/>
      <c r="Q682" s="29"/>
    </row>
    <row r="683" spans="1:17" s="22" customFormat="1" ht="13.8" x14ac:dyDescent="0.25">
      <c r="A683" s="110" t="s">
        <v>307</v>
      </c>
      <c r="B683" s="111"/>
      <c r="C683" s="111"/>
      <c r="D683" s="111"/>
      <c r="E683" s="111"/>
      <c r="F683" s="111"/>
      <c r="G683" s="111"/>
      <c r="H683" s="111"/>
      <c r="I683" s="114">
        <f>I686</f>
        <v>342000</v>
      </c>
      <c r="J683" s="114">
        <f t="shared" ref="J683:O683" si="241">J686</f>
        <v>149767.56</v>
      </c>
      <c r="K683" s="114">
        <f t="shared" si="217"/>
        <v>12500</v>
      </c>
      <c r="L683" s="114">
        <f t="shared" si="241"/>
        <v>354500</v>
      </c>
      <c r="M683" s="114">
        <f t="shared" si="241"/>
        <v>0</v>
      </c>
      <c r="N683" s="114">
        <f t="shared" si="241"/>
        <v>238470.09</v>
      </c>
      <c r="O683" s="114">
        <f t="shared" si="241"/>
        <v>368000</v>
      </c>
      <c r="P683" s="114"/>
      <c r="Q683" s="114"/>
    </row>
    <row r="684" spans="1:17" s="22" customFormat="1" ht="13.8" x14ac:dyDescent="0.25">
      <c r="A684" s="40"/>
      <c r="I684" s="30"/>
      <c r="J684" s="1"/>
      <c r="K684" s="1"/>
      <c r="L684" s="1"/>
      <c r="N684" s="29"/>
      <c r="O684" s="29"/>
      <c r="P684" s="29"/>
      <c r="Q684" s="29"/>
    </row>
    <row r="685" spans="1:17" s="22" customFormat="1" ht="13.8" x14ac:dyDescent="0.25">
      <c r="B685" s="31"/>
      <c r="G685" s="28"/>
      <c r="H685" s="27"/>
      <c r="I685" s="30"/>
      <c r="J685" s="30"/>
      <c r="K685" s="30"/>
      <c r="L685" s="30"/>
      <c r="N685" s="29"/>
      <c r="O685" s="29"/>
      <c r="P685" s="29"/>
      <c r="Q685" s="29"/>
    </row>
    <row r="686" spans="1:17" s="22" customFormat="1" x14ac:dyDescent="0.25">
      <c r="A686" s="23">
        <v>3</v>
      </c>
      <c r="B686" s="23" t="s">
        <v>3</v>
      </c>
      <c r="C686" s="23"/>
      <c r="D686" s="23"/>
      <c r="E686" s="23"/>
      <c r="F686" s="23"/>
      <c r="G686" s="30"/>
      <c r="I686" s="29">
        <f t="shared" ref="I686:O686" si="242">I687</f>
        <v>342000</v>
      </c>
      <c r="J686" s="29">
        <f t="shared" si="242"/>
        <v>149767.56</v>
      </c>
      <c r="K686" s="29">
        <f t="shared" si="217"/>
        <v>12500</v>
      </c>
      <c r="L686" s="29">
        <f t="shared" si="242"/>
        <v>354500</v>
      </c>
      <c r="M686" s="29">
        <f t="shared" si="242"/>
        <v>0</v>
      </c>
      <c r="N686" s="29">
        <f t="shared" si="242"/>
        <v>238470.09</v>
      </c>
      <c r="O686" s="29">
        <f t="shared" si="242"/>
        <v>368000</v>
      </c>
      <c r="P686" s="29"/>
      <c r="Q686" s="29"/>
    </row>
    <row r="687" spans="1:17" s="22" customFormat="1" x14ac:dyDescent="0.25">
      <c r="A687" s="23">
        <v>37</v>
      </c>
      <c r="B687" s="23" t="s">
        <v>40</v>
      </c>
      <c r="C687" s="23"/>
      <c r="D687" s="23"/>
      <c r="E687" s="23"/>
      <c r="F687" s="23"/>
      <c r="G687" s="30"/>
      <c r="I687" s="29">
        <f>I688+I700</f>
        <v>342000</v>
      </c>
      <c r="J687" s="29">
        <f t="shared" ref="J687" si="243">J688+J700</f>
        <v>149767.56</v>
      </c>
      <c r="K687" s="29">
        <f t="shared" si="217"/>
        <v>12500</v>
      </c>
      <c r="L687" s="29">
        <f>L688+L700</f>
        <v>354500</v>
      </c>
      <c r="M687" s="29">
        <f t="shared" ref="M687" si="244">M688+M700</f>
        <v>0</v>
      </c>
      <c r="N687" s="29">
        <f>N688+N700</f>
        <v>238470.09</v>
      </c>
      <c r="O687" s="29">
        <f>O688+O700</f>
        <v>368000</v>
      </c>
      <c r="P687" s="29">
        <v>370000</v>
      </c>
      <c r="Q687" s="29">
        <v>370000</v>
      </c>
    </row>
    <row r="688" spans="1:17" s="22" customFormat="1" x14ac:dyDescent="0.25">
      <c r="A688" s="23">
        <v>372</v>
      </c>
      <c r="B688" s="23" t="s">
        <v>40</v>
      </c>
      <c r="C688" s="23"/>
      <c r="D688" s="23"/>
      <c r="E688" s="23"/>
      <c r="F688" s="23"/>
      <c r="G688" s="30"/>
      <c r="I688" s="29">
        <f>SUM(I689:I698)</f>
        <v>289000</v>
      </c>
      <c r="J688" s="29">
        <f>SUM(J689:J698)</f>
        <v>97053.56</v>
      </c>
      <c r="K688" s="29">
        <f t="shared" si="217"/>
        <v>10500</v>
      </c>
      <c r="L688" s="29">
        <f>SUM(L689:L699)</f>
        <v>299500</v>
      </c>
      <c r="M688" s="29">
        <f t="shared" ref="M688" si="245">SUM(M689:M699)</f>
        <v>0</v>
      </c>
      <c r="N688" s="29">
        <f>SUM(N689:N699)</f>
        <v>183571.09</v>
      </c>
      <c r="O688" s="29">
        <f>SUM(O689:O699)</f>
        <v>308000</v>
      </c>
      <c r="P688" s="29"/>
      <c r="Q688" s="29"/>
    </row>
    <row r="689" spans="1:17" s="22" customFormat="1" x14ac:dyDescent="0.25">
      <c r="A689" s="22">
        <v>3721</v>
      </c>
      <c r="B689" s="22" t="s">
        <v>112</v>
      </c>
      <c r="G689" s="30"/>
      <c r="I689" s="30">
        <v>3000</v>
      </c>
      <c r="J689" s="30"/>
      <c r="K689" s="30">
        <f t="shared" si="217"/>
        <v>0</v>
      </c>
      <c r="L689" s="30">
        <v>3000</v>
      </c>
      <c r="N689" s="29"/>
      <c r="O689" s="44">
        <v>63000</v>
      </c>
      <c r="P689" s="44"/>
      <c r="Q689" s="44"/>
    </row>
    <row r="690" spans="1:17" s="22" customFormat="1" x14ac:dyDescent="0.25">
      <c r="A690" s="31">
        <v>3721</v>
      </c>
      <c r="B690" s="31" t="s">
        <v>136</v>
      </c>
      <c r="C690" s="31"/>
      <c r="D690" s="31"/>
      <c r="E690" s="31"/>
      <c r="F690" s="31"/>
      <c r="G690" s="32"/>
      <c r="H690" s="31"/>
      <c r="I690" s="32">
        <v>3000</v>
      </c>
      <c r="J690" s="30">
        <v>1000</v>
      </c>
      <c r="K690" s="30">
        <f t="shared" si="217"/>
        <v>0</v>
      </c>
      <c r="L690" s="30">
        <v>3000</v>
      </c>
      <c r="N690" s="44">
        <v>1500</v>
      </c>
      <c r="O690" s="44">
        <v>3000</v>
      </c>
      <c r="P690" s="44"/>
      <c r="Q690" s="44"/>
    </row>
    <row r="691" spans="1:17" s="22" customFormat="1" x14ac:dyDescent="0.25">
      <c r="A691" s="31">
        <v>3721</v>
      </c>
      <c r="B691" s="21" t="s">
        <v>141</v>
      </c>
      <c r="C691" s="31"/>
      <c r="D691" s="31"/>
      <c r="E691" s="31"/>
      <c r="F691" s="31"/>
      <c r="G691" s="32"/>
      <c r="H691" s="31"/>
      <c r="I691" s="32">
        <v>40000</v>
      </c>
      <c r="J691" s="32">
        <v>19000</v>
      </c>
      <c r="K691" s="32">
        <f t="shared" si="217"/>
        <v>0</v>
      </c>
      <c r="L691" s="32">
        <v>40000</v>
      </c>
      <c r="N691" s="44">
        <v>35800</v>
      </c>
      <c r="O691" s="44">
        <v>40000</v>
      </c>
      <c r="P691" s="44"/>
      <c r="Q691" s="44"/>
    </row>
    <row r="692" spans="1:17" s="22" customFormat="1" x14ac:dyDescent="0.25">
      <c r="A692" s="22">
        <v>3721</v>
      </c>
      <c r="B692" s="43" t="s">
        <v>318</v>
      </c>
      <c r="G692" s="30"/>
      <c r="I692" s="30">
        <v>16000</v>
      </c>
      <c r="J692" s="30">
        <v>12350</v>
      </c>
      <c r="K692" s="30">
        <f t="shared" si="217"/>
        <v>-3500</v>
      </c>
      <c r="L692" s="30">
        <v>12500</v>
      </c>
      <c r="N692" s="44">
        <v>13650</v>
      </c>
      <c r="O692" s="44">
        <v>14000</v>
      </c>
      <c r="P692" s="44"/>
      <c r="Q692" s="44"/>
    </row>
    <row r="693" spans="1:17" s="22" customFormat="1" x14ac:dyDescent="0.25">
      <c r="A693" s="31">
        <v>3721</v>
      </c>
      <c r="B693" s="31" t="s">
        <v>87</v>
      </c>
      <c r="C693" s="31"/>
      <c r="D693" s="31"/>
      <c r="E693" s="31"/>
      <c r="F693" s="31"/>
      <c r="G693" s="30"/>
      <c r="I693" s="30">
        <v>20000</v>
      </c>
      <c r="J693" s="30">
        <v>16000</v>
      </c>
      <c r="K693" s="30">
        <f t="shared" ref="K693:K760" si="246">L693-I693</f>
        <v>0</v>
      </c>
      <c r="L693" s="30">
        <v>20000</v>
      </c>
      <c r="N693" s="44">
        <v>18000</v>
      </c>
      <c r="O693" s="44">
        <v>25000</v>
      </c>
      <c r="P693" s="44"/>
      <c r="Q693" s="44"/>
    </row>
    <row r="694" spans="1:17" s="22" customFormat="1" x14ac:dyDescent="0.25">
      <c r="A694" s="41">
        <v>3721</v>
      </c>
      <c r="B694" s="41" t="s">
        <v>209</v>
      </c>
      <c r="C694" s="31"/>
      <c r="D694" s="31"/>
      <c r="E694" s="31"/>
      <c r="F694" s="31"/>
      <c r="G694" s="30"/>
      <c r="I694" s="30">
        <v>150000</v>
      </c>
      <c r="J694" s="30"/>
      <c r="K694" s="30">
        <f t="shared" si="246"/>
        <v>0</v>
      </c>
      <c r="L694" s="30">
        <v>150000</v>
      </c>
      <c r="N694" s="44">
        <v>60000</v>
      </c>
      <c r="O694" s="44">
        <v>100000</v>
      </c>
      <c r="P694" s="44"/>
      <c r="Q694" s="44"/>
    </row>
    <row r="695" spans="1:17" s="22" customFormat="1" x14ac:dyDescent="0.25">
      <c r="A695" s="31">
        <v>3721</v>
      </c>
      <c r="B695" s="31" t="s">
        <v>113</v>
      </c>
      <c r="C695" s="31"/>
      <c r="D695" s="31"/>
      <c r="E695" s="31"/>
      <c r="F695" s="31"/>
      <c r="G695" s="29"/>
      <c r="H695" s="23"/>
      <c r="I695" s="30">
        <v>15000</v>
      </c>
      <c r="J695" s="30">
        <v>13083.56</v>
      </c>
      <c r="K695" s="30">
        <f t="shared" si="246"/>
        <v>-2000</v>
      </c>
      <c r="L695" s="30">
        <v>13000</v>
      </c>
      <c r="N695" s="44">
        <v>7076</v>
      </c>
      <c r="O695" s="44">
        <v>15000</v>
      </c>
      <c r="P695" s="44"/>
      <c r="Q695" s="44"/>
    </row>
    <row r="696" spans="1:17" s="22" customFormat="1" x14ac:dyDescent="0.25">
      <c r="A696" s="31">
        <v>3721</v>
      </c>
      <c r="B696" s="31" t="s">
        <v>114</v>
      </c>
      <c r="C696" s="31"/>
      <c r="D696" s="31"/>
      <c r="E696" s="31"/>
      <c r="F696" s="31"/>
      <c r="G696" s="30"/>
      <c r="I696" s="30">
        <v>7000</v>
      </c>
      <c r="J696" s="30">
        <v>4120</v>
      </c>
      <c r="K696" s="30">
        <f t="shared" si="246"/>
        <v>8000</v>
      </c>
      <c r="L696" s="187">
        <v>15000</v>
      </c>
      <c r="N696" s="44">
        <v>12360</v>
      </c>
      <c r="O696" s="44">
        <v>5000</v>
      </c>
      <c r="P696" s="44"/>
      <c r="Q696" s="44"/>
    </row>
    <row r="697" spans="1:17" s="31" customFormat="1" x14ac:dyDescent="0.25">
      <c r="B697" s="31" t="s">
        <v>115</v>
      </c>
      <c r="G697" s="30"/>
      <c r="H697" s="22"/>
      <c r="I697" s="30"/>
      <c r="J697" s="30"/>
      <c r="K697" s="30">
        <f t="shared" si="246"/>
        <v>0</v>
      </c>
      <c r="L697" s="30"/>
      <c r="N697" s="29"/>
      <c r="O697" s="44"/>
      <c r="P697" s="44"/>
      <c r="Q697" s="44"/>
    </row>
    <row r="698" spans="1:17" s="22" customFormat="1" x14ac:dyDescent="0.25">
      <c r="A698" s="21">
        <v>3721</v>
      </c>
      <c r="B698" s="41" t="s">
        <v>403</v>
      </c>
      <c r="C698" s="31"/>
      <c r="D698" s="31"/>
      <c r="E698" s="31"/>
      <c r="F698" s="31"/>
      <c r="G698" s="29"/>
      <c r="H698" s="23"/>
      <c r="I698" s="30">
        <v>35000</v>
      </c>
      <c r="J698" s="30">
        <v>31500</v>
      </c>
      <c r="K698" s="30">
        <f t="shared" si="246"/>
        <v>0</v>
      </c>
      <c r="L698" s="30">
        <v>35000</v>
      </c>
      <c r="N698" s="44">
        <v>31800</v>
      </c>
      <c r="O698" s="44">
        <v>35000</v>
      </c>
      <c r="P698" s="44"/>
      <c r="Q698" s="44"/>
    </row>
    <row r="699" spans="1:17" s="22" customFormat="1" ht="13.8" x14ac:dyDescent="0.25">
      <c r="A699" s="41">
        <v>3721</v>
      </c>
      <c r="B699" s="41" t="s">
        <v>477</v>
      </c>
      <c r="G699" s="34"/>
      <c r="H699" s="33"/>
      <c r="I699" s="30"/>
      <c r="J699" s="30"/>
      <c r="K699" s="30"/>
      <c r="L699" s="30">
        <v>8000</v>
      </c>
      <c r="N699" s="44">
        <v>3385.09</v>
      </c>
      <c r="O699" s="44">
        <v>8000</v>
      </c>
      <c r="P699" s="44"/>
      <c r="Q699" s="44"/>
    </row>
    <row r="700" spans="1:17" s="22" customFormat="1" x14ac:dyDescent="0.25">
      <c r="A700" s="23">
        <v>37</v>
      </c>
      <c r="B700" s="23" t="s">
        <v>40</v>
      </c>
      <c r="G700" s="30"/>
      <c r="I700" s="29">
        <f>I702</f>
        <v>53000</v>
      </c>
      <c r="J700" s="29">
        <f t="shared" ref="J700:O700" si="247">J702</f>
        <v>52714</v>
      </c>
      <c r="K700" s="29">
        <f t="shared" si="246"/>
        <v>2000</v>
      </c>
      <c r="L700" s="29">
        <f t="shared" si="247"/>
        <v>55000</v>
      </c>
      <c r="M700" s="29">
        <f t="shared" si="247"/>
        <v>0</v>
      </c>
      <c r="N700" s="29">
        <f t="shared" si="247"/>
        <v>54899</v>
      </c>
      <c r="O700" s="29">
        <f t="shared" si="247"/>
        <v>60000</v>
      </c>
      <c r="P700" s="29">
        <v>60000</v>
      </c>
      <c r="Q700" s="29">
        <v>60000</v>
      </c>
    </row>
    <row r="701" spans="1:17" s="23" customFormat="1" x14ac:dyDescent="0.25">
      <c r="A701" s="23">
        <v>372</v>
      </c>
      <c r="B701" s="23" t="s">
        <v>151</v>
      </c>
      <c r="G701" s="29"/>
      <c r="I701" s="29">
        <f>I702</f>
        <v>53000</v>
      </c>
      <c r="J701" s="29">
        <f t="shared" ref="J701:O701" si="248">J702</f>
        <v>52714</v>
      </c>
      <c r="K701" s="29">
        <f t="shared" si="246"/>
        <v>2000</v>
      </c>
      <c r="L701" s="29">
        <f t="shared" si="248"/>
        <v>55000</v>
      </c>
      <c r="M701" s="29">
        <f t="shared" si="248"/>
        <v>0</v>
      </c>
      <c r="N701" s="29">
        <f t="shared" si="248"/>
        <v>54899</v>
      </c>
      <c r="O701" s="29">
        <f t="shared" si="248"/>
        <v>60000</v>
      </c>
      <c r="P701" s="29"/>
      <c r="Q701" s="29"/>
    </row>
    <row r="702" spans="1:17" s="22" customFormat="1" x14ac:dyDescent="0.25">
      <c r="A702" s="22">
        <v>3722</v>
      </c>
      <c r="B702" s="43" t="s">
        <v>319</v>
      </c>
      <c r="G702" s="30"/>
      <c r="I702" s="30">
        <v>53000</v>
      </c>
      <c r="J702" s="30">
        <v>52714</v>
      </c>
      <c r="K702" s="30">
        <f t="shared" si="246"/>
        <v>2000</v>
      </c>
      <c r="L702" s="30">
        <v>55000</v>
      </c>
      <c r="N702" s="44">
        <v>54899</v>
      </c>
      <c r="O702" s="44">
        <v>60000</v>
      </c>
      <c r="P702" s="44"/>
      <c r="Q702" s="44"/>
    </row>
    <row r="703" spans="1:17" s="22" customFormat="1" x14ac:dyDescent="0.25">
      <c r="A703" s="20"/>
      <c r="B703" s="21"/>
      <c r="G703" s="29"/>
      <c r="H703" s="23"/>
      <c r="I703" s="30"/>
      <c r="J703" s="44"/>
      <c r="K703" s="44"/>
      <c r="L703" s="30"/>
      <c r="N703" s="29"/>
      <c r="O703" s="29"/>
      <c r="P703" s="29"/>
      <c r="Q703" s="29"/>
    </row>
    <row r="704" spans="1:17" s="22" customFormat="1" ht="13.8" x14ac:dyDescent="0.25">
      <c r="A704" s="110" t="s">
        <v>308</v>
      </c>
      <c r="B704" s="111"/>
      <c r="C704" s="111"/>
      <c r="D704" s="111"/>
      <c r="E704" s="111"/>
      <c r="F704" s="111"/>
      <c r="G704" s="111"/>
      <c r="H704" s="111"/>
      <c r="I704" s="114">
        <f>I707</f>
        <v>8000</v>
      </c>
      <c r="J704" s="114">
        <f t="shared" ref="J704:O704" si="249">J707</f>
        <v>0</v>
      </c>
      <c r="K704" s="114">
        <f t="shared" si="246"/>
        <v>0</v>
      </c>
      <c r="L704" s="114">
        <f t="shared" si="249"/>
        <v>8000</v>
      </c>
      <c r="M704" s="114">
        <f t="shared" si="249"/>
        <v>0</v>
      </c>
      <c r="N704" s="114">
        <f t="shared" si="249"/>
        <v>0</v>
      </c>
      <c r="O704" s="114">
        <f t="shared" si="249"/>
        <v>8000</v>
      </c>
      <c r="P704" s="114"/>
      <c r="Q704" s="114"/>
    </row>
    <row r="705" spans="1:17" s="22" customFormat="1" ht="13.8" x14ac:dyDescent="0.25">
      <c r="A705" s="40"/>
      <c r="I705" s="30"/>
      <c r="J705" s="1"/>
      <c r="K705" s="1"/>
      <c r="L705" s="1"/>
      <c r="N705" s="29"/>
      <c r="O705" s="29"/>
      <c r="P705" s="29"/>
      <c r="Q705" s="29"/>
    </row>
    <row r="706" spans="1:17" s="22" customFormat="1" ht="13.8" x14ac:dyDescent="0.25">
      <c r="A706" s="40"/>
      <c r="I706" s="30"/>
      <c r="J706" s="1"/>
      <c r="K706" s="1"/>
      <c r="L706" s="1"/>
      <c r="N706" s="29"/>
      <c r="O706" s="29"/>
      <c r="P706" s="29"/>
      <c r="Q706" s="29"/>
    </row>
    <row r="707" spans="1:17" s="22" customFormat="1" x14ac:dyDescent="0.25">
      <c r="A707" s="19">
        <v>37</v>
      </c>
      <c r="B707" s="23" t="s">
        <v>40</v>
      </c>
      <c r="C707" s="23"/>
      <c r="D707" s="23"/>
      <c r="E707" s="23"/>
      <c r="F707" s="23"/>
      <c r="G707" s="23"/>
      <c r="H707" s="23"/>
      <c r="I707" s="29">
        <f>I708</f>
        <v>8000</v>
      </c>
      <c r="J707" s="29">
        <f t="shared" ref="J707:O707" si="250">J708</f>
        <v>0</v>
      </c>
      <c r="K707" s="29">
        <f t="shared" si="246"/>
        <v>0</v>
      </c>
      <c r="L707" s="29">
        <f t="shared" si="250"/>
        <v>8000</v>
      </c>
      <c r="M707" s="29">
        <f t="shared" si="250"/>
        <v>0</v>
      </c>
      <c r="N707" s="29">
        <f t="shared" si="250"/>
        <v>0</v>
      </c>
      <c r="O707" s="29">
        <f t="shared" si="250"/>
        <v>8000</v>
      </c>
      <c r="P707" s="29"/>
      <c r="Q707" s="29"/>
    </row>
    <row r="708" spans="1:17" s="22" customFormat="1" x14ac:dyDescent="0.25">
      <c r="A708" s="19">
        <v>372</v>
      </c>
      <c r="B708" s="23" t="s">
        <v>309</v>
      </c>
      <c r="C708" s="23"/>
      <c r="D708" s="23"/>
      <c r="E708" s="23"/>
      <c r="F708" s="23"/>
      <c r="G708" s="23"/>
      <c r="H708" s="23"/>
      <c r="I708" s="29">
        <f>I709</f>
        <v>8000</v>
      </c>
      <c r="J708" s="29">
        <f t="shared" ref="J708:O708" si="251">J709</f>
        <v>0</v>
      </c>
      <c r="K708" s="29">
        <f t="shared" si="246"/>
        <v>0</v>
      </c>
      <c r="L708" s="29">
        <f t="shared" si="251"/>
        <v>8000</v>
      </c>
      <c r="M708" s="29">
        <f t="shared" si="251"/>
        <v>0</v>
      </c>
      <c r="N708" s="29">
        <f t="shared" si="251"/>
        <v>0</v>
      </c>
      <c r="O708" s="29">
        <f t="shared" si="251"/>
        <v>8000</v>
      </c>
      <c r="P708" s="29">
        <v>8000</v>
      </c>
      <c r="Q708" s="29">
        <v>8000</v>
      </c>
    </row>
    <row r="709" spans="1:17" s="22" customFormat="1" x14ac:dyDescent="0.25">
      <c r="A709" s="20">
        <v>3722</v>
      </c>
      <c r="B709" s="41" t="s">
        <v>310</v>
      </c>
      <c r="G709" s="29"/>
      <c r="H709" s="23"/>
      <c r="I709" s="30">
        <v>8000</v>
      </c>
      <c r="J709" s="44">
        <v>0</v>
      </c>
      <c r="K709" s="44">
        <f t="shared" si="246"/>
        <v>0</v>
      </c>
      <c r="L709" s="30">
        <v>8000</v>
      </c>
      <c r="N709" s="29"/>
      <c r="O709" s="29">
        <v>8000</v>
      </c>
      <c r="P709" s="44"/>
      <c r="Q709" s="44"/>
    </row>
    <row r="710" spans="1:17" s="22" customFormat="1" x14ac:dyDescent="0.25">
      <c r="A710" s="20"/>
      <c r="B710" s="41"/>
      <c r="G710" s="29"/>
      <c r="H710" s="23"/>
      <c r="I710" s="30"/>
      <c r="J710" s="44"/>
      <c r="K710" s="1"/>
      <c r="L710" s="30"/>
      <c r="N710" s="29"/>
      <c r="O710" s="29"/>
      <c r="P710" s="29"/>
      <c r="Q710" s="29"/>
    </row>
    <row r="711" spans="1:17" s="22" customFormat="1" x14ac:dyDescent="0.25">
      <c r="A711" s="20"/>
      <c r="B711" s="41"/>
      <c r="G711" s="29"/>
      <c r="H711" s="23"/>
      <c r="I711" s="30"/>
      <c r="J711" s="44"/>
      <c r="K711" s="1"/>
      <c r="L711" s="30"/>
      <c r="N711" s="29"/>
      <c r="O711" s="29"/>
      <c r="P711" s="29"/>
      <c r="Q711" s="29"/>
    </row>
    <row r="712" spans="1:17" s="22" customFormat="1" ht="13.8" x14ac:dyDescent="0.25">
      <c r="A712" s="110" t="s">
        <v>340</v>
      </c>
      <c r="B712" s="110"/>
      <c r="C712" s="110"/>
      <c r="D712" s="110"/>
      <c r="E712" s="110"/>
      <c r="F712" s="110"/>
      <c r="G712" s="115"/>
      <c r="H712" s="110"/>
      <c r="I712" s="115">
        <f>I716+I734</f>
        <v>165600</v>
      </c>
      <c r="J712" s="115">
        <f>J716+J734</f>
        <v>137600.08000000002</v>
      </c>
      <c r="K712" s="115">
        <f t="shared" si="246"/>
        <v>24000</v>
      </c>
      <c r="L712" s="115">
        <f>L716+L734</f>
        <v>189600</v>
      </c>
      <c r="M712" s="115">
        <f t="shared" ref="M712:O712" si="252">M716+M734</f>
        <v>1801</v>
      </c>
      <c r="N712" s="115">
        <f t="shared" si="252"/>
        <v>164017.51999999999</v>
      </c>
      <c r="O712" s="115">
        <f t="shared" si="252"/>
        <v>146800</v>
      </c>
      <c r="P712" s="115"/>
      <c r="Q712" s="115"/>
    </row>
    <row r="713" spans="1:17" s="22" customFormat="1" ht="13.8" x14ac:dyDescent="0.25">
      <c r="A713" s="110"/>
      <c r="B713" s="110" t="s">
        <v>499</v>
      </c>
      <c r="C713" s="110"/>
      <c r="D713" s="110"/>
      <c r="E713" s="110"/>
      <c r="F713" s="110"/>
      <c r="G713" s="115"/>
      <c r="H713" s="110"/>
      <c r="I713" s="115"/>
      <c r="J713" s="115"/>
      <c r="K713" s="115"/>
      <c r="L713" s="115"/>
      <c r="M713" s="115"/>
      <c r="N713" s="115"/>
      <c r="O713" s="115"/>
      <c r="P713" s="115"/>
      <c r="Q713" s="115"/>
    </row>
    <row r="714" spans="1:17" s="23" customFormat="1" ht="13.8" x14ac:dyDescent="0.25">
      <c r="A714" s="131" t="s">
        <v>257</v>
      </c>
      <c r="B714" s="131"/>
      <c r="C714" s="131"/>
      <c r="D714" s="131"/>
      <c r="E714" s="131"/>
      <c r="F714" s="131"/>
      <c r="G714" s="134"/>
      <c r="H714" s="131"/>
      <c r="I714" s="134"/>
      <c r="J714" s="134"/>
      <c r="K714" s="134">
        <f t="shared" si="246"/>
        <v>0</v>
      </c>
      <c r="L714" s="134"/>
      <c r="M714" s="134"/>
      <c r="N714" s="134"/>
      <c r="O714" s="134"/>
      <c r="P714" s="134"/>
      <c r="Q714" s="134"/>
    </row>
    <row r="715" spans="1:17" s="23" customFormat="1" x14ac:dyDescent="0.25">
      <c r="A715" s="19"/>
      <c r="B715" s="19"/>
      <c r="G715" s="29"/>
      <c r="I715" s="29"/>
      <c r="J715" s="29"/>
      <c r="K715" s="29"/>
      <c r="L715" s="29"/>
      <c r="N715" s="29"/>
      <c r="O715" s="29"/>
      <c r="P715" s="29"/>
      <c r="Q715" s="29"/>
    </row>
    <row r="716" spans="1:17" s="22" customFormat="1" x14ac:dyDescent="0.25">
      <c r="A716" s="19">
        <v>3</v>
      </c>
      <c r="B716" s="19" t="s">
        <v>3</v>
      </c>
      <c r="C716" s="23"/>
      <c r="D716" s="23"/>
      <c r="E716" s="23"/>
      <c r="F716" s="23"/>
      <c r="G716" s="29"/>
      <c r="H716" s="23"/>
      <c r="I716" s="29">
        <f>I717+I728</f>
        <v>161000</v>
      </c>
      <c r="J716" s="29">
        <f>J717+J728</f>
        <v>133067.79</v>
      </c>
      <c r="K716" s="29">
        <f t="shared" si="246"/>
        <v>28600</v>
      </c>
      <c r="L716" s="29">
        <f>L717+L728</f>
        <v>189600</v>
      </c>
      <c r="M716" s="29">
        <f t="shared" ref="M716:O716" si="253">M717+M728</f>
        <v>1801</v>
      </c>
      <c r="N716" s="29">
        <f t="shared" si="253"/>
        <v>164017.51999999999</v>
      </c>
      <c r="O716" s="29">
        <f t="shared" si="253"/>
        <v>146800</v>
      </c>
      <c r="P716" s="29"/>
      <c r="Q716" s="29"/>
    </row>
    <row r="717" spans="1:17" s="22" customFormat="1" x14ac:dyDescent="0.25">
      <c r="A717" s="19">
        <v>31</v>
      </c>
      <c r="B717" s="19" t="s">
        <v>4</v>
      </c>
      <c r="C717" s="23"/>
      <c r="D717" s="23"/>
      <c r="E717" s="23"/>
      <c r="F717" s="23"/>
      <c r="G717" s="29"/>
      <c r="H717" s="23"/>
      <c r="I717" s="29">
        <f>I718+I725</f>
        <v>153000</v>
      </c>
      <c r="J717" s="29">
        <f t="shared" ref="J717" si="254">J718+J725</f>
        <v>125822.79000000001</v>
      </c>
      <c r="K717" s="29">
        <f t="shared" si="246"/>
        <v>30800</v>
      </c>
      <c r="L717" s="29">
        <f>L718+L725+L722</f>
        <v>183800</v>
      </c>
      <c r="M717" s="29">
        <f t="shared" ref="M717:O717" si="255">M718+M725+M722</f>
        <v>1801</v>
      </c>
      <c r="N717" s="29">
        <f t="shared" si="255"/>
        <v>158737.51999999999</v>
      </c>
      <c r="O717" s="29">
        <f t="shared" si="255"/>
        <v>140000</v>
      </c>
      <c r="P717" s="29">
        <v>23000</v>
      </c>
      <c r="Q717" s="29">
        <v>0</v>
      </c>
    </row>
    <row r="718" spans="1:17" s="22" customFormat="1" x14ac:dyDescent="0.25">
      <c r="A718" s="19">
        <v>311</v>
      </c>
      <c r="B718" s="19" t="s">
        <v>311</v>
      </c>
      <c r="C718" s="23"/>
      <c r="D718" s="23"/>
      <c r="E718" s="23"/>
      <c r="F718" s="23"/>
      <c r="G718" s="29"/>
      <c r="H718" s="23"/>
      <c r="I718" s="29">
        <f>SUM(I719:I720)</f>
        <v>132000</v>
      </c>
      <c r="J718" s="29">
        <f t="shared" ref="J718" si="256">SUM(J719:J720)</f>
        <v>109595.74</v>
      </c>
      <c r="K718" s="29">
        <f t="shared" si="246"/>
        <v>25000</v>
      </c>
      <c r="L718" s="29">
        <f>SUM(L719:L720)</f>
        <v>157000</v>
      </c>
      <c r="M718" s="29">
        <f t="shared" ref="M718:O718" si="257">SUM(M719:M720)</f>
        <v>0</v>
      </c>
      <c r="N718" s="29">
        <f t="shared" si="257"/>
        <v>136323.46</v>
      </c>
      <c r="O718" s="29">
        <f t="shared" si="257"/>
        <v>95500</v>
      </c>
      <c r="P718" s="29"/>
      <c r="Q718" s="29"/>
    </row>
    <row r="719" spans="1:17" s="27" customFormat="1" ht="13.8" x14ac:dyDescent="0.25">
      <c r="A719" s="41">
        <v>3111</v>
      </c>
      <c r="B719" s="41" t="s">
        <v>312</v>
      </c>
      <c r="C719" s="43"/>
      <c r="D719" s="43"/>
      <c r="E719" s="43"/>
      <c r="F719" s="43"/>
      <c r="G719" s="44"/>
      <c r="H719" s="43"/>
      <c r="I719" s="44">
        <v>122000</v>
      </c>
      <c r="J719" s="44">
        <v>101250</v>
      </c>
      <c r="K719" s="44">
        <f t="shared" si="246"/>
        <v>25000</v>
      </c>
      <c r="L719" s="44">
        <v>147000</v>
      </c>
      <c r="N719" s="44">
        <v>133420.59</v>
      </c>
      <c r="O719" s="44">
        <v>89000</v>
      </c>
      <c r="P719" s="44"/>
      <c r="Q719" s="44"/>
    </row>
    <row r="720" spans="1:17" s="27" customFormat="1" ht="13.8" x14ac:dyDescent="0.25">
      <c r="A720" s="41">
        <v>3111</v>
      </c>
      <c r="B720" s="41" t="s">
        <v>169</v>
      </c>
      <c r="C720" s="43"/>
      <c r="D720" s="43"/>
      <c r="E720" s="43"/>
      <c r="F720" s="43"/>
      <c r="G720" s="44"/>
      <c r="H720" s="43"/>
      <c r="I720" s="44">
        <v>10000</v>
      </c>
      <c r="J720" s="44">
        <v>8345.74</v>
      </c>
      <c r="K720" s="44">
        <f t="shared" si="246"/>
        <v>0</v>
      </c>
      <c r="L720" s="44">
        <v>10000</v>
      </c>
      <c r="N720" s="44">
        <v>2902.87</v>
      </c>
      <c r="O720" s="44">
        <v>6500</v>
      </c>
      <c r="P720" s="44"/>
      <c r="Q720" s="44"/>
    </row>
    <row r="721" spans="1:17" s="27" customFormat="1" ht="13.8" x14ac:dyDescent="0.25">
      <c r="A721" s="41"/>
      <c r="B721" s="41"/>
      <c r="C721" s="43"/>
      <c r="D721" s="43"/>
      <c r="E721" s="43"/>
      <c r="F721" s="43"/>
      <c r="G721" s="44"/>
      <c r="H721" s="43"/>
      <c r="I721" s="44"/>
      <c r="J721" s="44"/>
      <c r="K721" s="44"/>
      <c r="L721" s="44"/>
      <c r="N721" s="44"/>
      <c r="O721" s="44"/>
      <c r="P721" s="44"/>
      <c r="Q721" s="44"/>
    </row>
    <row r="722" spans="1:17" s="27" customFormat="1" ht="13.8" x14ac:dyDescent="0.25">
      <c r="A722" s="19">
        <v>312</v>
      </c>
      <c r="B722" s="19" t="s">
        <v>98</v>
      </c>
      <c r="C722" s="23"/>
      <c r="D722" s="23"/>
      <c r="E722" s="23"/>
      <c r="F722" s="23"/>
      <c r="G722" s="29"/>
      <c r="H722" s="23"/>
      <c r="I722" s="29"/>
      <c r="J722" s="29"/>
      <c r="K722" s="29"/>
      <c r="L722" s="29">
        <f>L723</f>
        <v>0</v>
      </c>
      <c r="M722" s="29">
        <f t="shared" ref="M722:O722" si="258">M723</f>
        <v>0</v>
      </c>
      <c r="N722" s="29">
        <f t="shared" si="258"/>
        <v>0</v>
      </c>
      <c r="O722" s="29">
        <f t="shared" si="258"/>
        <v>26500</v>
      </c>
      <c r="P722" s="29"/>
      <c r="Q722" s="29"/>
    </row>
    <row r="723" spans="1:17" s="27" customFormat="1" ht="13.8" x14ac:dyDescent="0.25">
      <c r="A723" s="41">
        <v>3121</v>
      </c>
      <c r="B723" s="41" t="s">
        <v>244</v>
      </c>
      <c r="C723" s="43"/>
      <c r="D723" s="43"/>
      <c r="E723" s="43"/>
      <c r="F723" s="43"/>
      <c r="G723" s="44"/>
      <c r="H723" s="43"/>
      <c r="I723" s="44"/>
      <c r="J723" s="44"/>
      <c r="K723" s="44"/>
      <c r="L723" s="44">
        <v>0</v>
      </c>
      <c r="N723" s="44">
        <v>0</v>
      </c>
      <c r="O723" s="44">
        <v>26500</v>
      </c>
      <c r="P723" s="44"/>
      <c r="Q723" s="44"/>
    </row>
    <row r="724" spans="1:17" s="23" customFormat="1" x14ac:dyDescent="0.25">
      <c r="A724" s="19"/>
      <c r="B724" s="19"/>
      <c r="G724" s="29"/>
      <c r="I724" s="29"/>
      <c r="J724" s="29"/>
      <c r="K724" s="29"/>
      <c r="L724" s="29"/>
      <c r="N724" s="29"/>
      <c r="O724" s="29"/>
      <c r="P724" s="29"/>
      <c r="Q724" s="29"/>
    </row>
    <row r="725" spans="1:17" s="23" customFormat="1" x14ac:dyDescent="0.25">
      <c r="A725" s="19">
        <v>313</v>
      </c>
      <c r="B725" s="19" t="s">
        <v>73</v>
      </c>
      <c r="G725" s="29"/>
      <c r="I725" s="29">
        <f>SUM(I726:I727)</f>
        <v>21000</v>
      </c>
      <c r="J725" s="29">
        <f t="shared" ref="J725:O725" si="259">SUM(J726:J727)</f>
        <v>16227.05</v>
      </c>
      <c r="K725" s="29">
        <f t="shared" si="246"/>
        <v>5800</v>
      </c>
      <c r="L725" s="29">
        <f t="shared" si="259"/>
        <v>26800</v>
      </c>
      <c r="M725" s="29">
        <f t="shared" si="259"/>
        <v>1801</v>
      </c>
      <c r="N725" s="29">
        <f t="shared" si="259"/>
        <v>22414.06</v>
      </c>
      <c r="O725" s="29">
        <f t="shared" si="259"/>
        <v>18000</v>
      </c>
      <c r="P725" s="29"/>
      <c r="Q725" s="29"/>
    </row>
    <row r="726" spans="1:17" s="23" customFormat="1" x14ac:dyDescent="0.25">
      <c r="A726" s="41">
        <v>3131</v>
      </c>
      <c r="B726" s="41" t="s">
        <v>7</v>
      </c>
      <c r="C726" s="43"/>
      <c r="D726" s="43"/>
      <c r="E726" s="43"/>
      <c r="F726" s="43"/>
      <c r="G726" s="44"/>
      <c r="H726" s="43"/>
      <c r="I726" s="44">
        <v>19000</v>
      </c>
      <c r="J726" s="44">
        <v>14850</v>
      </c>
      <c r="K726" s="44">
        <f t="shared" si="246"/>
        <v>6000</v>
      </c>
      <c r="L726" s="44">
        <v>25000</v>
      </c>
      <c r="N726" s="44">
        <v>21935.09</v>
      </c>
      <c r="O726" s="44">
        <v>15000</v>
      </c>
      <c r="P726" s="29"/>
      <c r="Q726" s="29"/>
    </row>
    <row r="727" spans="1:17" s="23" customFormat="1" x14ac:dyDescent="0.25">
      <c r="A727" s="41">
        <v>3131</v>
      </c>
      <c r="B727" s="41" t="s">
        <v>317</v>
      </c>
      <c r="C727" s="43"/>
      <c r="D727" s="43"/>
      <c r="E727" s="43"/>
      <c r="F727" s="43"/>
      <c r="G727" s="44"/>
      <c r="H727" s="43"/>
      <c r="I727" s="44">
        <v>2000</v>
      </c>
      <c r="J727" s="44">
        <v>1377.05</v>
      </c>
      <c r="K727" s="44">
        <f t="shared" si="246"/>
        <v>-200</v>
      </c>
      <c r="L727" s="44">
        <v>1800</v>
      </c>
      <c r="M727" s="44">
        <v>1801</v>
      </c>
      <c r="N727" s="44">
        <v>478.97</v>
      </c>
      <c r="O727" s="44">
        <v>3000</v>
      </c>
      <c r="P727" s="44"/>
      <c r="Q727" s="44"/>
    </row>
    <row r="728" spans="1:17" s="43" customFormat="1" x14ac:dyDescent="0.25">
      <c r="A728" s="19">
        <v>32</v>
      </c>
      <c r="B728" s="19" t="s">
        <v>8</v>
      </c>
      <c r="C728" s="23"/>
      <c r="D728" s="23"/>
      <c r="E728" s="23"/>
      <c r="F728" s="23"/>
      <c r="G728" s="29"/>
      <c r="H728" s="23"/>
      <c r="I728" s="29">
        <f>I729</f>
        <v>8000</v>
      </c>
      <c r="J728" s="29">
        <f t="shared" ref="J728:O728" si="260">J729</f>
        <v>7245</v>
      </c>
      <c r="K728" s="29">
        <f t="shared" si="246"/>
        <v>-2200</v>
      </c>
      <c r="L728" s="29">
        <f t="shared" si="260"/>
        <v>5800</v>
      </c>
      <c r="M728" s="29">
        <f t="shared" si="260"/>
        <v>0</v>
      </c>
      <c r="N728" s="29">
        <f t="shared" si="260"/>
        <v>5280</v>
      </c>
      <c r="O728" s="29">
        <f t="shared" si="260"/>
        <v>6800</v>
      </c>
      <c r="P728" s="29">
        <v>2000</v>
      </c>
      <c r="Q728" s="29">
        <v>0</v>
      </c>
    </row>
    <row r="729" spans="1:17" s="43" customFormat="1" x14ac:dyDescent="0.25">
      <c r="A729" s="19">
        <v>321</v>
      </c>
      <c r="B729" s="19" t="s">
        <v>74</v>
      </c>
      <c r="C729" s="23"/>
      <c r="D729" s="23"/>
      <c r="E729" s="23"/>
      <c r="F729" s="23"/>
      <c r="G729" s="29"/>
      <c r="H729" s="23"/>
      <c r="I729" s="29">
        <f>SUM(I730:I732)</f>
        <v>8000</v>
      </c>
      <c r="J729" s="29">
        <f t="shared" ref="J729:O729" si="261">SUM(J730:J732)</f>
        <v>7245</v>
      </c>
      <c r="K729" s="29">
        <f t="shared" si="246"/>
        <v>-2200</v>
      </c>
      <c r="L729" s="29">
        <f t="shared" si="261"/>
        <v>5800</v>
      </c>
      <c r="M729" s="29">
        <f t="shared" si="261"/>
        <v>0</v>
      </c>
      <c r="N729" s="29">
        <f t="shared" si="261"/>
        <v>5280</v>
      </c>
      <c r="O729" s="29">
        <f t="shared" si="261"/>
        <v>6800</v>
      </c>
      <c r="P729" s="29"/>
      <c r="Q729" s="29"/>
    </row>
    <row r="730" spans="1:17" s="23" customFormat="1" x14ac:dyDescent="0.25">
      <c r="A730" s="41">
        <v>3211</v>
      </c>
      <c r="B730" s="41" t="s">
        <v>313</v>
      </c>
      <c r="C730" s="43"/>
      <c r="D730" s="43"/>
      <c r="E730" s="43"/>
      <c r="F730" s="43"/>
      <c r="G730" s="44"/>
      <c r="H730" s="43"/>
      <c r="I730" s="44">
        <v>1800</v>
      </c>
      <c r="J730" s="44">
        <v>1260</v>
      </c>
      <c r="K730" s="44">
        <f t="shared" si="246"/>
        <v>400</v>
      </c>
      <c r="L730" s="44">
        <v>2200</v>
      </c>
      <c r="N730" s="44">
        <v>1980</v>
      </c>
      <c r="O730" s="44">
        <v>1000</v>
      </c>
      <c r="P730" s="44"/>
      <c r="Q730" s="44"/>
    </row>
    <row r="731" spans="1:17" s="23" customFormat="1" x14ac:dyDescent="0.25">
      <c r="A731" s="41">
        <v>3212</v>
      </c>
      <c r="B731" s="41" t="s">
        <v>38</v>
      </c>
      <c r="C731" s="43"/>
      <c r="D731" s="43"/>
      <c r="E731" s="43"/>
      <c r="F731" s="43"/>
      <c r="G731" s="44"/>
      <c r="H731" s="43"/>
      <c r="I731" s="44">
        <v>3500</v>
      </c>
      <c r="J731" s="44">
        <v>3360</v>
      </c>
      <c r="K731" s="44">
        <f t="shared" si="246"/>
        <v>100</v>
      </c>
      <c r="L731" s="44">
        <v>3600</v>
      </c>
      <c r="N731" s="44">
        <v>3300</v>
      </c>
      <c r="O731" s="44">
        <v>1800</v>
      </c>
      <c r="P731" s="44"/>
      <c r="Q731" s="44"/>
    </row>
    <row r="732" spans="1:17" s="43" customFormat="1" x14ac:dyDescent="0.25">
      <c r="A732" s="41">
        <v>3227</v>
      </c>
      <c r="B732" s="41" t="s">
        <v>314</v>
      </c>
      <c r="G732" s="44"/>
      <c r="I732" s="44">
        <v>2700</v>
      </c>
      <c r="J732" s="44">
        <v>2625</v>
      </c>
      <c r="K732" s="44">
        <f t="shared" si="246"/>
        <v>-2700</v>
      </c>
      <c r="L732" s="44">
        <v>0</v>
      </c>
      <c r="N732" s="44">
        <v>0</v>
      </c>
      <c r="O732" s="44">
        <v>4000</v>
      </c>
      <c r="P732" s="29"/>
      <c r="Q732" s="29"/>
    </row>
    <row r="733" spans="1:17" s="43" customFormat="1" x14ac:dyDescent="0.25">
      <c r="A733" s="19"/>
      <c r="B733" s="19"/>
      <c r="C733" s="23"/>
      <c r="D733" s="23"/>
      <c r="E733" s="23"/>
      <c r="F733" s="23"/>
      <c r="G733" s="29"/>
      <c r="H733" s="23"/>
      <c r="I733" s="29"/>
      <c r="J733" s="29"/>
      <c r="K733" s="29"/>
      <c r="L733" s="29"/>
      <c r="N733" s="29"/>
      <c r="O733" s="29"/>
      <c r="P733" s="29"/>
      <c r="Q733" s="29"/>
    </row>
    <row r="734" spans="1:17" s="23" customFormat="1" x14ac:dyDescent="0.25">
      <c r="A734" s="19">
        <v>4</v>
      </c>
      <c r="B734" s="19" t="s">
        <v>315</v>
      </c>
      <c r="G734" s="29"/>
      <c r="I734" s="29">
        <f>I735</f>
        <v>4600</v>
      </c>
      <c r="J734" s="29">
        <f t="shared" ref="J734:O734" si="262">J735</f>
        <v>4532.29</v>
      </c>
      <c r="K734" s="29">
        <f t="shared" si="246"/>
        <v>-4600</v>
      </c>
      <c r="L734" s="29">
        <f t="shared" si="262"/>
        <v>0</v>
      </c>
      <c r="M734" s="29">
        <f t="shared" si="262"/>
        <v>0</v>
      </c>
      <c r="N734" s="29">
        <f t="shared" si="262"/>
        <v>0</v>
      </c>
      <c r="O734" s="29">
        <f t="shared" si="262"/>
        <v>0</v>
      </c>
      <c r="P734" s="29"/>
      <c r="Q734" s="29"/>
    </row>
    <row r="735" spans="1:17" s="23" customFormat="1" x14ac:dyDescent="0.25">
      <c r="A735" s="19">
        <v>42</v>
      </c>
      <c r="B735" s="19" t="s">
        <v>266</v>
      </c>
      <c r="G735" s="29"/>
      <c r="I735" s="29">
        <f>I736</f>
        <v>4600</v>
      </c>
      <c r="J735" s="29">
        <f t="shared" ref="J735:O735" si="263">J736</f>
        <v>4532.29</v>
      </c>
      <c r="K735" s="29">
        <f t="shared" si="246"/>
        <v>-4600</v>
      </c>
      <c r="L735" s="29">
        <f t="shared" si="263"/>
        <v>0</v>
      </c>
      <c r="M735" s="29">
        <f t="shared" si="263"/>
        <v>0</v>
      </c>
      <c r="N735" s="29">
        <f t="shared" si="263"/>
        <v>0</v>
      </c>
      <c r="O735" s="29">
        <f t="shared" si="263"/>
        <v>0</v>
      </c>
      <c r="P735" s="29">
        <v>0</v>
      </c>
      <c r="Q735" s="29">
        <v>0</v>
      </c>
    </row>
    <row r="736" spans="1:17" s="43" customFormat="1" x14ac:dyDescent="0.25">
      <c r="A736" s="19">
        <v>423</v>
      </c>
      <c r="B736" s="19" t="s">
        <v>316</v>
      </c>
      <c r="C736" s="23"/>
      <c r="D736" s="23"/>
      <c r="E736" s="23"/>
      <c r="F736" s="23"/>
      <c r="G736" s="29"/>
      <c r="H736" s="23"/>
      <c r="I736" s="29">
        <f>I737</f>
        <v>4600</v>
      </c>
      <c r="J736" s="29">
        <f t="shared" ref="J736:O736" si="264">J737</f>
        <v>4532.29</v>
      </c>
      <c r="K736" s="29">
        <f t="shared" si="246"/>
        <v>-4600</v>
      </c>
      <c r="L736" s="29">
        <f t="shared" si="264"/>
        <v>0</v>
      </c>
      <c r="M736" s="29">
        <f t="shared" si="264"/>
        <v>0</v>
      </c>
      <c r="N736" s="29">
        <f t="shared" si="264"/>
        <v>0</v>
      </c>
      <c r="O736" s="29">
        <f t="shared" si="264"/>
        <v>0</v>
      </c>
      <c r="P736" s="29"/>
      <c r="Q736" s="29"/>
    </row>
    <row r="737" spans="1:17" s="43" customFormat="1" x14ac:dyDescent="0.25">
      <c r="A737" s="41">
        <v>4231</v>
      </c>
      <c r="B737" s="41" t="s">
        <v>170</v>
      </c>
      <c r="G737" s="44"/>
      <c r="I737" s="44">
        <v>4600</v>
      </c>
      <c r="J737" s="44">
        <v>4532.29</v>
      </c>
      <c r="K737" s="44">
        <f t="shared" si="246"/>
        <v>-4600</v>
      </c>
      <c r="L737" s="44">
        <v>0</v>
      </c>
      <c r="N737" s="29"/>
      <c r="O737" s="29"/>
      <c r="P737" s="29"/>
      <c r="Q737" s="29"/>
    </row>
    <row r="738" spans="1:17" s="43" customFormat="1" x14ac:dyDescent="0.25">
      <c r="A738" s="20"/>
      <c r="B738" s="41"/>
      <c r="C738" s="22"/>
      <c r="D738" s="22"/>
      <c r="E738" s="22"/>
      <c r="F738" s="22"/>
      <c r="G738" s="29"/>
      <c r="H738" s="23"/>
      <c r="I738" s="30"/>
      <c r="J738" s="44"/>
      <c r="K738" s="44"/>
      <c r="L738" s="30"/>
      <c r="N738" s="29"/>
      <c r="O738" s="29"/>
      <c r="P738" s="29"/>
      <c r="Q738" s="29"/>
    </row>
    <row r="739" spans="1:17" s="23" customFormat="1" x14ac:dyDescent="0.25">
      <c r="A739" s="20"/>
      <c r="B739" s="41"/>
      <c r="C739" s="22"/>
      <c r="D739" s="22"/>
      <c r="E739" s="22"/>
      <c r="F739" s="22"/>
      <c r="G739" s="29"/>
      <c r="I739" s="30"/>
      <c r="J739" s="44"/>
      <c r="K739" s="44"/>
      <c r="L739" s="30"/>
      <c r="N739" s="29"/>
      <c r="O739" s="29"/>
      <c r="P739" s="29"/>
      <c r="Q739" s="29"/>
    </row>
    <row r="740" spans="1:17" s="23" customFormat="1" ht="13.8" x14ac:dyDescent="0.25">
      <c r="A740" s="103" t="s">
        <v>320</v>
      </c>
      <c r="B740" s="103"/>
      <c r="C740" s="103"/>
      <c r="D740" s="103"/>
      <c r="E740" s="103"/>
      <c r="F740" s="103"/>
      <c r="G740" s="103"/>
      <c r="H740" s="103"/>
      <c r="I740" s="146">
        <f>I743+I754</f>
        <v>24000</v>
      </c>
      <c r="J740" s="146">
        <f t="shared" ref="J740:O740" si="265">J743+J754</f>
        <v>17666.66</v>
      </c>
      <c r="K740" s="146">
        <f t="shared" si="246"/>
        <v>0</v>
      </c>
      <c r="L740" s="146">
        <f t="shared" si="265"/>
        <v>24000</v>
      </c>
      <c r="M740" s="146">
        <f t="shared" si="265"/>
        <v>0</v>
      </c>
      <c r="N740" s="146">
        <f t="shared" si="265"/>
        <v>11666.66</v>
      </c>
      <c r="O740" s="146">
        <f t="shared" si="265"/>
        <v>69500</v>
      </c>
      <c r="P740" s="146"/>
      <c r="Q740" s="146"/>
    </row>
    <row r="741" spans="1:17" s="23" customFormat="1" ht="13.8" x14ac:dyDescent="0.25">
      <c r="A741" s="119" t="s">
        <v>306</v>
      </c>
      <c r="B741" s="119"/>
      <c r="C741" s="119"/>
      <c r="D741" s="119"/>
      <c r="E741" s="119"/>
      <c r="F741" s="119"/>
      <c r="G741" s="119"/>
      <c r="H741" s="119"/>
      <c r="I741" s="120"/>
      <c r="J741" s="150"/>
      <c r="K741" s="150"/>
      <c r="L741" s="150"/>
      <c r="M741" s="150"/>
      <c r="N741" s="155"/>
      <c r="O741" s="155"/>
      <c r="P741" s="155"/>
      <c r="Q741" s="155"/>
    </row>
    <row r="742" spans="1:17" s="23" customFormat="1" ht="13.8" x14ac:dyDescent="0.25">
      <c r="A742" s="125" t="s">
        <v>228</v>
      </c>
      <c r="B742" s="126"/>
      <c r="C742" s="126"/>
      <c r="D742" s="126"/>
      <c r="E742" s="126"/>
      <c r="F742" s="126"/>
      <c r="G742" s="126"/>
      <c r="H742" s="126"/>
      <c r="I742" s="127"/>
      <c r="J742" s="151"/>
      <c r="K742" s="151"/>
      <c r="L742" s="151"/>
      <c r="M742" s="151"/>
      <c r="N742" s="156"/>
      <c r="O742" s="156"/>
      <c r="P742" s="156"/>
      <c r="Q742" s="156"/>
    </row>
    <row r="743" spans="1:17" s="43" customFormat="1" ht="13.8" x14ac:dyDescent="0.25">
      <c r="A743" s="110" t="s">
        <v>321</v>
      </c>
      <c r="B743" s="111"/>
      <c r="C743" s="111"/>
      <c r="D743" s="111"/>
      <c r="E743" s="111"/>
      <c r="F743" s="111"/>
      <c r="G743" s="111"/>
      <c r="H743" s="111"/>
      <c r="I743" s="114">
        <f>I746</f>
        <v>19000</v>
      </c>
      <c r="J743" s="114">
        <f t="shared" ref="J743:O743" si="266">J746</f>
        <v>17666.66</v>
      </c>
      <c r="K743" s="114">
        <f t="shared" si="246"/>
        <v>0</v>
      </c>
      <c r="L743" s="114">
        <f t="shared" si="266"/>
        <v>19000</v>
      </c>
      <c r="M743" s="114">
        <f t="shared" si="266"/>
        <v>0</v>
      </c>
      <c r="N743" s="114">
        <f t="shared" si="266"/>
        <v>11666.66</v>
      </c>
      <c r="O743" s="114">
        <f t="shared" si="266"/>
        <v>19500</v>
      </c>
      <c r="P743" s="114"/>
      <c r="Q743" s="114"/>
    </row>
    <row r="744" spans="1:17" s="22" customFormat="1" ht="13.8" x14ac:dyDescent="0.25">
      <c r="A744" s="40"/>
      <c r="I744" s="30"/>
      <c r="J744" s="1"/>
      <c r="K744" s="1"/>
      <c r="L744" s="1"/>
      <c r="N744" s="29"/>
      <c r="O744" s="29"/>
      <c r="P744" s="29"/>
      <c r="Q744" s="29"/>
    </row>
    <row r="745" spans="1:17" s="22" customFormat="1" x14ac:dyDescent="0.25">
      <c r="A745" s="20"/>
      <c r="B745" s="41"/>
      <c r="G745" s="29"/>
      <c r="H745" s="23"/>
      <c r="I745" s="30"/>
      <c r="J745" s="44"/>
      <c r="K745" s="44"/>
      <c r="L745" s="30"/>
      <c r="N745" s="29"/>
      <c r="O745" s="29"/>
      <c r="P745" s="29"/>
      <c r="Q745" s="29"/>
    </row>
    <row r="746" spans="1:17" s="22" customFormat="1" x14ac:dyDescent="0.25">
      <c r="A746" s="19">
        <v>38</v>
      </c>
      <c r="B746" s="19" t="s">
        <v>14</v>
      </c>
      <c r="C746" s="23"/>
      <c r="D746" s="23"/>
      <c r="E746" s="23"/>
      <c r="F746" s="23"/>
      <c r="G746" s="29"/>
      <c r="H746" s="23"/>
      <c r="I746" s="29">
        <f>I747</f>
        <v>19000</v>
      </c>
      <c r="J746" s="29">
        <f t="shared" ref="J746:O746" si="267">J747</f>
        <v>17666.66</v>
      </c>
      <c r="K746" s="29">
        <f t="shared" si="246"/>
        <v>0</v>
      </c>
      <c r="L746" s="29">
        <f t="shared" si="267"/>
        <v>19000</v>
      </c>
      <c r="M746" s="29">
        <f t="shared" si="267"/>
        <v>0</v>
      </c>
      <c r="N746" s="29">
        <f t="shared" si="267"/>
        <v>11666.66</v>
      </c>
      <c r="O746" s="29">
        <f t="shared" si="267"/>
        <v>19500</v>
      </c>
      <c r="P746" s="29"/>
      <c r="Q746" s="29"/>
    </row>
    <row r="747" spans="1:17" s="22" customFormat="1" x14ac:dyDescent="0.25">
      <c r="A747" s="19">
        <v>381</v>
      </c>
      <c r="B747" s="19" t="s">
        <v>80</v>
      </c>
      <c r="C747" s="23"/>
      <c r="D747" s="23"/>
      <c r="E747" s="23"/>
      <c r="F747" s="23"/>
      <c r="G747" s="29"/>
      <c r="H747" s="23"/>
      <c r="I747" s="29">
        <f>SUM(I748:I751)</f>
        <v>19000</v>
      </c>
      <c r="J747" s="29">
        <f t="shared" ref="J747" si="268">SUM(J748:J751)</f>
        <v>17666.66</v>
      </c>
      <c r="K747" s="29">
        <f t="shared" si="246"/>
        <v>0</v>
      </c>
      <c r="L747" s="29">
        <f>SUM(L748:L751)</f>
        <v>19000</v>
      </c>
      <c r="M747" s="29">
        <f t="shared" ref="M747:O747" si="269">SUM(M748:M751)</f>
        <v>0</v>
      </c>
      <c r="N747" s="29">
        <f t="shared" si="269"/>
        <v>11666.66</v>
      </c>
      <c r="O747" s="29">
        <f t="shared" si="269"/>
        <v>19500</v>
      </c>
      <c r="P747" s="29">
        <v>20000</v>
      </c>
      <c r="Q747" s="29">
        <v>20000</v>
      </c>
    </row>
    <row r="748" spans="1:17" s="22" customFormat="1" x14ac:dyDescent="0.25">
      <c r="A748" s="20">
        <v>3811</v>
      </c>
      <c r="B748" s="41" t="s">
        <v>322</v>
      </c>
      <c r="G748" s="29"/>
      <c r="H748" s="23"/>
      <c r="I748" s="30">
        <v>11500</v>
      </c>
      <c r="J748" s="44">
        <v>11500</v>
      </c>
      <c r="K748" s="1">
        <f t="shared" si="246"/>
        <v>0</v>
      </c>
      <c r="L748" s="30">
        <v>11500</v>
      </c>
      <c r="N748" s="44">
        <v>5000</v>
      </c>
      <c r="O748" s="44">
        <v>12000</v>
      </c>
      <c r="P748" s="44"/>
      <c r="Q748" s="44"/>
    </row>
    <row r="749" spans="1:17" s="22" customFormat="1" x14ac:dyDescent="0.25">
      <c r="A749" s="20">
        <v>3811</v>
      </c>
      <c r="B749" s="41" t="s">
        <v>323</v>
      </c>
      <c r="G749" s="29"/>
      <c r="H749" s="23"/>
      <c r="I749" s="30">
        <v>5000</v>
      </c>
      <c r="J749" s="44">
        <v>4166.66</v>
      </c>
      <c r="K749" s="1">
        <f t="shared" si="246"/>
        <v>0</v>
      </c>
      <c r="L749" s="30">
        <v>5000</v>
      </c>
      <c r="N749" s="44">
        <v>4166.66</v>
      </c>
      <c r="O749" s="44">
        <v>5000</v>
      </c>
      <c r="P749" s="44"/>
      <c r="Q749" s="44"/>
    </row>
    <row r="750" spans="1:17" s="22" customFormat="1" x14ac:dyDescent="0.25">
      <c r="A750" s="20">
        <v>3811</v>
      </c>
      <c r="B750" s="41" t="s">
        <v>137</v>
      </c>
      <c r="G750" s="29"/>
      <c r="H750" s="23"/>
      <c r="I750" s="30">
        <v>1000</v>
      </c>
      <c r="J750" s="44">
        <v>500</v>
      </c>
      <c r="K750" s="1">
        <f t="shared" si="246"/>
        <v>0</v>
      </c>
      <c r="L750" s="30">
        <v>1000</v>
      </c>
      <c r="N750" s="44">
        <v>1000</v>
      </c>
      <c r="O750" s="44">
        <v>1000</v>
      </c>
      <c r="P750" s="44"/>
      <c r="Q750" s="44"/>
    </row>
    <row r="751" spans="1:17" s="22" customFormat="1" x14ac:dyDescent="0.25">
      <c r="A751" s="43">
        <v>3811</v>
      </c>
      <c r="B751" s="43" t="s">
        <v>377</v>
      </c>
      <c r="C751" s="43"/>
      <c r="D751" s="43"/>
      <c r="E751" s="43"/>
      <c r="F751" s="23"/>
      <c r="G751" s="30"/>
      <c r="I751" s="44">
        <v>1500</v>
      </c>
      <c r="J751" s="30">
        <v>1500</v>
      </c>
      <c r="K751" s="1">
        <f t="shared" si="246"/>
        <v>0</v>
      </c>
      <c r="L751" s="30">
        <v>1500</v>
      </c>
      <c r="N751" s="44">
        <v>1500</v>
      </c>
      <c r="O751" s="44">
        <v>1500</v>
      </c>
      <c r="P751" s="44"/>
      <c r="Q751" s="44"/>
    </row>
    <row r="752" spans="1:17" s="22" customFormat="1" x14ac:dyDescent="0.25">
      <c r="A752" s="43"/>
      <c r="B752" s="43"/>
      <c r="C752" s="43"/>
      <c r="D752" s="43"/>
      <c r="E752" s="43"/>
      <c r="F752" s="23"/>
      <c r="G752" s="30"/>
      <c r="I752" s="29"/>
      <c r="J752" s="30"/>
      <c r="K752" s="1"/>
      <c r="L752" s="30"/>
      <c r="N752" s="29"/>
      <c r="O752" s="29"/>
      <c r="P752" s="29"/>
      <c r="Q752" s="29"/>
    </row>
    <row r="753" spans="1:17" s="23" customFormat="1" ht="13.8" x14ac:dyDescent="0.25">
      <c r="A753" s="119" t="s">
        <v>325</v>
      </c>
      <c r="B753" s="119"/>
      <c r="C753" s="119"/>
      <c r="D753" s="119"/>
      <c r="E753" s="119"/>
      <c r="F753" s="119"/>
      <c r="G753" s="121"/>
      <c r="H753" s="119"/>
      <c r="I753" s="121"/>
      <c r="J753" s="121"/>
      <c r="K753" s="121"/>
      <c r="L753" s="121"/>
      <c r="M753" s="121"/>
      <c r="N753" s="121"/>
      <c r="O753" s="121"/>
      <c r="P753" s="121"/>
      <c r="Q753" s="121"/>
    </row>
    <row r="754" spans="1:17" s="23" customFormat="1" ht="13.8" x14ac:dyDescent="0.25">
      <c r="A754" s="108" t="s">
        <v>324</v>
      </c>
      <c r="B754" s="108"/>
      <c r="C754" s="108"/>
      <c r="D754" s="108"/>
      <c r="E754" s="108"/>
      <c r="F754" s="108"/>
      <c r="G754" s="124"/>
      <c r="H754" s="108"/>
      <c r="I754" s="124">
        <f>I758</f>
        <v>5000</v>
      </c>
      <c r="J754" s="124">
        <f t="shared" ref="J754:O754" si="270">J758</f>
        <v>0</v>
      </c>
      <c r="K754" s="124">
        <f t="shared" si="246"/>
        <v>0</v>
      </c>
      <c r="L754" s="124">
        <f t="shared" si="270"/>
        <v>5000</v>
      </c>
      <c r="M754" s="124">
        <f t="shared" si="270"/>
        <v>0</v>
      </c>
      <c r="N754" s="124">
        <f t="shared" si="270"/>
        <v>0</v>
      </c>
      <c r="O754" s="124">
        <f t="shared" si="270"/>
        <v>50000</v>
      </c>
      <c r="P754" s="124"/>
      <c r="Q754" s="124"/>
    </row>
    <row r="755" spans="1:17" s="22" customFormat="1" ht="13.8" x14ac:dyDescent="0.25">
      <c r="A755" s="125" t="s">
        <v>228</v>
      </c>
      <c r="B755" s="125"/>
      <c r="C755" s="125"/>
      <c r="D755" s="125"/>
      <c r="E755" s="125"/>
      <c r="F755" s="125"/>
      <c r="G755" s="128"/>
      <c r="H755" s="125"/>
      <c r="I755" s="128"/>
      <c r="J755" s="128"/>
      <c r="K755" s="128"/>
      <c r="L755" s="128"/>
      <c r="M755" s="128"/>
      <c r="N755" s="128"/>
      <c r="O755" s="128"/>
      <c r="P755" s="128"/>
      <c r="Q755" s="128"/>
    </row>
    <row r="756" spans="1:17" s="22" customFormat="1" ht="13.8" x14ac:dyDescent="0.25">
      <c r="A756" s="27"/>
      <c r="B756" s="27"/>
      <c r="C756" s="27"/>
      <c r="D756" s="27"/>
      <c r="E756" s="27"/>
      <c r="F756" s="27"/>
      <c r="G756" s="28"/>
      <c r="H756" s="27"/>
      <c r="I756" s="28"/>
      <c r="J756" s="28"/>
      <c r="K756" s="28"/>
      <c r="L756" s="28"/>
      <c r="N756" s="29"/>
      <c r="O756" s="29"/>
      <c r="P756" s="29"/>
      <c r="Q756" s="29"/>
    </row>
    <row r="757" spans="1:17" s="22" customFormat="1" x14ac:dyDescent="0.25">
      <c r="A757" s="20"/>
      <c r="B757" s="21"/>
      <c r="G757" s="29"/>
      <c r="H757" s="23"/>
      <c r="I757" s="30"/>
      <c r="J757" s="30"/>
      <c r="K757" s="30"/>
      <c r="L757" s="30"/>
      <c r="N757" s="29"/>
      <c r="O757" s="29"/>
      <c r="P757" s="29"/>
      <c r="Q757" s="29"/>
    </row>
    <row r="758" spans="1:17" s="22" customFormat="1" x14ac:dyDescent="0.25">
      <c r="A758" s="19">
        <v>38</v>
      </c>
      <c r="B758" s="19" t="s">
        <v>14</v>
      </c>
      <c r="C758" s="23"/>
      <c r="D758" s="23"/>
      <c r="E758" s="23"/>
      <c r="F758" s="23"/>
      <c r="G758" s="29"/>
      <c r="H758" s="23"/>
      <c r="I758" s="29">
        <f>I759</f>
        <v>5000</v>
      </c>
      <c r="J758" s="29">
        <f t="shared" ref="J758:O758" si="271">J759</f>
        <v>0</v>
      </c>
      <c r="K758" s="29">
        <f t="shared" si="246"/>
        <v>0</v>
      </c>
      <c r="L758" s="29">
        <f t="shared" si="271"/>
        <v>5000</v>
      </c>
      <c r="M758" s="29">
        <f t="shared" si="271"/>
        <v>0</v>
      </c>
      <c r="N758" s="29">
        <f t="shared" si="271"/>
        <v>0</v>
      </c>
      <c r="O758" s="29">
        <f t="shared" si="271"/>
        <v>50000</v>
      </c>
      <c r="P758" s="29">
        <v>50000</v>
      </c>
      <c r="Q758" s="29">
        <v>50000</v>
      </c>
    </row>
    <row r="759" spans="1:17" s="27" customFormat="1" ht="13.8" x14ac:dyDescent="0.25">
      <c r="A759" s="23">
        <v>381</v>
      </c>
      <c r="B759" s="23" t="s">
        <v>80</v>
      </c>
      <c r="C759" s="23"/>
      <c r="D759" s="23"/>
      <c r="E759" s="23"/>
      <c r="F759" s="23"/>
      <c r="G759" s="29"/>
      <c r="H759" s="23"/>
      <c r="I759" s="29">
        <f>I760</f>
        <v>5000</v>
      </c>
      <c r="J759" s="29">
        <f t="shared" ref="J759" si="272">J760</f>
        <v>0</v>
      </c>
      <c r="K759" s="29">
        <f t="shared" si="246"/>
        <v>0</v>
      </c>
      <c r="L759" s="29">
        <f>L760+L761</f>
        <v>5000</v>
      </c>
      <c r="M759" s="29">
        <f t="shared" ref="M759:O759" si="273">M760+M761</f>
        <v>0</v>
      </c>
      <c r="N759" s="29">
        <f t="shared" si="273"/>
        <v>0</v>
      </c>
      <c r="O759" s="29">
        <f t="shared" si="273"/>
        <v>50000</v>
      </c>
      <c r="P759" s="29"/>
      <c r="Q759" s="29"/>
    </row>
    <row r="760" spans="1:17" s="27" customFormat="1" ht="13.8" x14ac:dyDescent="0.25">
      <c r="A760" s="43">
        <v>3811</v>
      </c>
      <c r="B760" s="43" t="s">
        <v>326</v>
      </c>
      <c r="C760" s="43"/>
      <c r="D760" s="43"/>
      <c r="E760" s="43"/>
      <c r="F760" s="43"/>
      <c r="G760" s="44"/>
      <c r="H760" s="43"/>
      <c r="I760" s="44">
        <v>5000</v>
      </c>
      <c r="J760" s="44">
        <v>0</v>
      </c>
      <c r="K760" s="44">
        <f t="shared" si="246"/>
        <v>0</v>
      </c>
      <c r="L760" s="44">
        <v>5000</v>
      </c>
      <c r="N760" s="28"/>
      <c r="O760" s="28"/>
      <c r="P760" s="44"/>
      <c r="Q760" s="44"/>
    </row>
    <row r="761" spans="1:17" s="27" customFormat="1" ht="13.8" x14ac:dyDescent="0.25">
      <c r="A761" s="43">
        <v>3811</v>
      </c>
      <c r="B761" s="43" t="s">
        <v>504</v>
      </c>
      <c r="C761" s="43"/>
      <c r="D761" s="43"/>
      <c r="E761" s="43"/>
      <c r="F761" s="43"/>
      <c r="G761" s="44"/>
      <c r="H761" s="43"/>
      <c r="I761" s="44"/>
      <c r="J761" s="44"/>
      <c r="K761" s="44"/>
      <c r="L761" s="44">
        <v>0</v>
      </c>
      <c r="N761" s="28"/>
      <c r="O761" s="44">
        <v>50000</v>
      </c>
      <c r="P761" s="44"/>
      <c r="Q761" s="44"/>
    </row>
    <row r="762" spans="1:17" s="27" customFormat="1" ht="13.8" x14ac:dyDescent="0.25">
      <c r="A762" s="43"/>
      <c r="B762" s="43"/>
      <c r="C762" s="43"/>
      <c r="D762" s="43"/>
      <c r="E762" s="43"/>
      <c r="F762" s="43"/>
      <c r="G762" s="44"/>
      <c r="H762" s="43"/>
      <c r="I762" s="44"/>
      <c r="J762" s="44"/>
      <c r="K762" s="44"/>
      <c r="L762" s="44"/>
      <c r="N762" s="28"/>
      <c r="O762" s="28"/>
      <c r="P762" s="28"/>
      <c r="Q762" s="28"/>
    </row>
    <row r="763" spans="1:17" s="23" customFormat="1" ht="13.8" x14ac:dyDescent="0.25">
      <c r="A763" s="99" t="s">
        <v>342</v>
      </c>
      <c r="B763" s="99"/>
      <c r="C763" s="99"/>
      <c r="D763" s="99"/>
      <c r="E763" s="99"/>
      <c r="F763" s="99"/>
      <c r="G763" s="99"/>
      <c r="H763" s="99"/>
      <c r="I763" s="145">
        <f>I770</f>
        <v>10000</v>
      </c>
      <c r="J763" s="145">
        <f t="shared" ref="J763:O763" si="274">J770</f>
        <v>6000</v>
      </c>
      <c r="K763" s="145">
        <f t="shared" ref="K763:K772" si="275">L763-I763</f>
        <v>0</v>
      </c>
      <c r="L763" s="145">
        <f t="shared" si="274"/>
        <v>10000</v>
      </c>
      <c r="M763" s="145">
        <f t="shared" si="274"/>
        <v>0</v>
      </c>
      <c r="N763" s="145">
        <f t="shared" si="274"/>
        <v>1617.17</v>
      </c>
      <c r="O763" s="145">
        <f t="shared" si="274"/>
        <v>10000</v>
      </c>
      <c r="P763" s="145"/>
      <c r="Q763" s="145"/>
    </row>
    <row r="764" spans="1:17" s="23" customFormat="1" ht="13.8" x14ac:dyDescent="0.25">
      <c r="A764" s="103" t="s">
        <v>328</v>
      </c>
      <c r="B764" s="103"/>
      <c r="C764" s="103"/>
      <c r="D764" s="103"/>
      <c r="E764" s="103"/>
      <c r="F764" s="103"/>
      <c r="G764" s="103"/>
      <c r="H764" s="103"/>
      <c r="I764" s="104">
        <f>I767</f>
        <v>10000</v>
      </c>
      <c r="J764" s="104">
        <f t="shared" ref="J764:O764" si="276">J767</f>
        <v>6000</v>
      </c>
      <c r="K764" s="104">
        <f t="shared" si="275"/>
        <v>0</v>
      </c>
      <c r="L764" s="104">
        <f t="shared" si="276"/>
        <v>10000</v>
      </c>
      <c r="M764" s="104">
        <f t="shared" si="276"/>
        <v>0</v>
      </c>
      <c r="N764" s="104">
        <f t="shared" si="276"/>
        <v>1617.17</v>
      </c>
      <c r="O764" s="104">
        <f t="shared" si="276"/>
        <v>10000</v>
      </c>
      <c r="P764" s="104"/>
      <c r="Q764" s="104"/>
    </row>
    <row r="765" spans="1:17" s="43" customFormat="1" ht="13.8" x14ac:dyDescent="0.25">
      <c r="A765" s="119" t="s">
        <v>299</v>
      </c>
      <c r="B765" s="119"/>
      <c r="C765" s="119"/>
      <c r="D765" s="119"/>
      <c r="E765" s="119"/>
      <c r="F765" s="119"/>
      <c r="G765" s="119"/>
      <c r="H765" s="119"/>
      <c r="I765" s="120"/>
      <c r="J765" s="162"/>
      <c r="K765" s="162"/>
      <c r="L765" s="162"/>
      <c r="M765" s="162"/>
      <c r="N765" s="180"/>
      <c r="O765" s="180"/>
      <c r="P765" s="180"/>
      <c r="Q765" s="180"/>
    </row>
    <row r="766" spans="1:17" s="43" customFormat="1" ht="13.8" x14ac:dyDescent="0.25">
      <c r="A766" s="125" t="s">
        <v>228</v>
      </c>
      <c r="B766" s="126"/>
      <c r="C766" s="126"/>
      <c r="D766" s="126"/>
      <c r="E766" s="126"/>
      <c r="F766" s="126"/>
      <c r="G766" s="126"/>
      <c r="H766" s="126"/>
      <c r="I766" s="127"/>
      <c r="J766" s="167"/>
      <c r="K766" s="167"/>
      <c r="L766" s="167"/>
      <c r="M766" s="167"/>
      <c r="N766" s="181"/>
      <c r="O766" s="181"/>
      <c r="P766" s="181"/>
      <c r="Q766" s="181"/>
    </row>
    <row r="767" spans="1:17" s="43" customFormat="1" ht="13.8" x14ac:dyDescent="0.25">
      <c r="A767" s="110" t="s">
        <v>329</v>
      </c>
      <c r="B767" s="111"/>
      <c r="C767" s="111"/>
      <c r="D767" s="111"/>
      <c r="E767" s="111"/>
      <c r="F767" s="111"/>
      <c r="G767" s="111"/>
      <c r="H767" s="111"/>
      <c r="I767" s="112">
        <f>I770</f>
        <v>10000</v>
      </c>
      <c r="J767" s="112">
        <f t="shared" ref="J767:O767" si="277">J770</f>
        <v>6000</v>
      </c>
      <c r="K767" s="112">
        <f t="shared" si="275"/>
        <v>0</v>
      </c>
      <c r="L767" s="112">
        <f t="shared" si="277"/>
        <v>10000</v>
      </c>
      <c r="M767" s="112">
        <f t="shared" si="277"/>
        <v>0</v>
      </c>
      <c r="N767" s="112">
        <f t="shared" si="277"/>
        <v>1617.17</v>
      </c>
      <c r="O767" s="112">
        <f t="shared" si="277"/>
        <v>10000</v>
      </c>
      <c r="P767" s="112"/>
      <c r="Q767" s="112"/>
    </row>
    <row r="768" spans="1:17" s="43" customFormat="1" ht="13.8" x14ac:dyDescent="0.25">
      <c r="A768" s="40"/>
      <c r="B768" s="22"/>
      <c r="C768" s="22"/>
      <c r="D768" s="22"/>
      <c r="E768" s="22"/>
      <c r="F768" s="22"/>
      <c r="G768" s="22"/>
      <c r="H768" s="22"/>
      <c r="I768" s="30"/>
      <c r="J768" s="44"/>
      <c r="K768" s="44"/>
      <c r="L768" s="44"/>
      <c r="N768" s="29"/>
      <c r="O768" s="29"/>
      <c r="P768" s="29"/>
      <c r="Q768" s="29"/>
    </row>
    <row r="769" spans="1:17" s="43" customForma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30"/>
      <c r="K769" s="30"/>
      <c r="L769" s="30"/>
      <c r="N769" s="29"/>
      <c r="O769" s="29"/>
      <c r="P769" s="29"/>
      <c r="Q769" s="29"/>
    </row>
    <row r="770" spans="1:17" s="43" customFormat="1" x14ac:dyDescent="0.25">
      <c r="A770" s="19">
        <v>38</v>
      </c>
      <c r="B770" s="19" t="s">
        <v>14</v>
      </c>
      <c r="C770" s="23"/>
      <c r="D770" s="23"/>
      <c r="E770" s="23"/>
      <c r="F770" s="23"/>
      <c r="G770" s="29"/>
      <c r="H770" s="23"/>
      <c r="I770" s="29">
        <f>I771</f>
        <v>10000</v>
      </c>
      <c r="J770" s="29">
        <f t="shared" ref="J770" si="278">J771</f>
        <v>6000</v>
      </c>
      <c r="K770" s="29">
        <f t="shared" si="275"/>
        <v>0</v>
      </c>
      <c r="L770" s="29">
        <f t="shared" ref="L770:O770" si="279">L771</f>
        <v>10000</v>
      </c>
      <c r="M770" s="29">
        <f t="shared" si="279"/>
        <v>0</v>
      </c>
      <c r="N770" s="29">
        <f t="shared" si="279"/>
        <v>1617.17</v>
      </c>
      <c r="O770" s="29">
        <f t="shared" si="279"/>
        <v>10000</v>
      </c>
      <c r="P770" s="29">
        <v>10000</v>
      </c>
      <c r="Q770" s="29">
        <v>10000</v>
      </c>
    </row>
    <row r="771" spans="1:17" s="43" customFormat="1" x14ac:dyDescent="0.25">
      <c r="A771" s="23">
        <v>381</v>
      </c>
      <c r="B771" s="23" t="s">
        <v>80</v>
      </c>
      <c r="C771" s="23"/>
      <c r="D771" s="23"/>
      <c r="E771" s="23"/>
      <c r="F771" s="23"/>
      <c r="G771" s="29"/>
      <c r="H771" s="23"/>
      <c r="I771" s="29">
        <f>I772</f>
        <v>10000</v>
      </c>
      <c r="J771" s="29">
        <f t="shared" ref="J771" si="280">J772</f>
        <v>6000</v>
      </c>
      <c r="K771" s="29">
        <f t="shared" si="275"/>
        <v>0</v>
      </c>
      <c r="L771" s="29">
        <f t="shared" ref="L771:O771" si="281">L772</f>
        <v>10000</v>
      </c>
      <c r="M771" s="29">
        <f t="shared" si="281"/>
        <v>0</v>
      </c>
      <c r="N771" s="29">
        <f t="shared" si="281"/>
        <v>1617.17</v>
      </c>
      <c r="O771" s="29">
        <f t="shared" si="281"/>
        <v>10000</v>
      </c>
      <c r="P771" s="44"/>
      <c r="Q771" s="44"/>
    </row>
    <row r="772" spans="1:17" s="43" customFormat="1" x14ac:dyDescent="0.25">
      <c r="A772" s="43">
        <v>3811</v>
      </c>
      <c r="B772" s="43" t="s">
        <v>322</v>
      </c>
      <c r="G772" s="44"/>
      <c r="I772" s="44">
        <v>10000</v>
      </c>
      <c r="J772" s="44">
        <v>6000</v>
      </c>
      <c r="K772" s="44">
        <f t="shared" si="275"/>
        <v>0</v>
      </c>
      <c r="L772" s="44">
        <v>10000</v>
      </c>
      <c r="N772" s="44">
        <v>1617.17</v>
      </c>
      <c r="O772" s="44">
        <v>10000</v>
      </c>
      <c r="P772" s="44"/>
      <c r="Q772" s="44"/>
    </row>
    <row r="773" spans="1:17" s="43" customFormat="1" x14ac:dyDescent="0.25">
      <c r="G773" s="44"/>
      <c r="I773" s="44"/>
      <c r="J773" s="44"/>
      <c r="K773" s="44"/>
      <c r="L773" s="44"/>
      <c r="N773" s="44"/>
      <c r="O773" s="44"/>
      <c r="P773" s="44"/>
      <c r="Q773" s="44"/>
    </row>
    <row r="774" spans="1:17" s="22" customFormat="1" ht="13.8" x14ac:dyDescent="0.25">
      <c r="A774" s="27"/>
      <c r="B774" s="40"/>
      <c r="C774" s="27"/>
      <c r="D774" s="27"/>
      <c r="E774" s="27"/>
      <c r="F774" s="27" t="s">
        <v>527</v>
      </c>
      <c r="G774" s="28"/>
      <c r="H774" s="27"/>
      <c r="I774" s="28"/>
      <c r="J774" s="27"/>
      <c r="K774" s="28"/>
      <c r="L774" s="28"/>
      <c r="N774" s="30"/>
      <c r="O774" s="30"/>
      <c r="P774" s="30"/>
      <c r="Q774" s="30"/>
    </row>
    <row r="775" spans="1:17" s="22" customFormat="1" x14ac:dyDescent="0.25">
      <c r="A775" s="31"/>
      <c r="K775" s="30"/>
      <c r="L775" s="30"/>
      <c r="N775" s="30"/>
      <c r="O775" s="30"/>
      <c r="P775" s="30"/>
      <c r="Q775" s="30"/>
    </row>
    <row r="776" spans="1:17" s="22" customFormat="1" x14ac:dyDescent="0.25">
      <c r="A776" s="43" t="s">
        <v>528</v>
      </c>
      <c r="K776" s="30"/>
      <c r="L776" s="30"/>
      <c r="N776" s="30"/>
      <c r="O776" s="30"/>
      <c r="P776" s="30"/>
      <c r="Q776" s="30"/>
    </row>
    <row r="777" spans="1:17" s="22" customFormat="1" x14ac:dyDescent="0.25">
      <c r="A777" s="43" t="s">
        <v>521</v>
      </c>
      <c r="K777" s="30"/>
      <c r="L777" s="30"/>
      <c r="N777" s="30"/>
      <c r="O777" s="30"/>
      <c r="P777" s="30"/>
      <c r="Q777" s="30"/>
    </row>
    <row r="778" spans="1:17" s="22" customFormat="1" x14ac:dyDescent="0.25">
      <c r="A778" s="22" t="s">
        <v>522</v>
      </c>
      <c r="I778" s="31"/>
      <c r="K778" s="30"/>
      <c r="L778" s="30"/>
      <c r="N778" s="30"/>
      <c r="O778" s="30" t="s">
        <v>529</v>
      </c>
      <c r="P778" s="30"/>
      <c r="Q778" s="30"/>
    </row>
    <row r="779" spans="1:17" s="22" customFormat="1" x14ac:dyDescent="0.25">
      <c r="I779" s="31" t="s">
        <v>142</v>
      </c>
      <c r="K779" s="30"/>
      <c r="L779" s="30"/>
      <c r="N779" s="30"/>
      <c r="O779" s="30" t="s">
        <v>530</v>
      </c>
      <c r="P779" s="30"/>
      <c r="Q779" s="30"/>
    </row>
    <row r="780" spans="1:17" s="22" customFormat="1" x14ac:dyDescent="0.25">
      <c r="K780" s="30"/>
      <c r="L780" s="30"/>
      <c r="N780" s="30"/>
      <c r="O780" s="30"/>
      <c r="P780" s="30"/>
      <c r="Q780" s="30"/>
    </row>
    <row r="781" spans="1:17" s="22" customFormat="1" x14ac:dyDescent="0.25">
      <c r="K781" s="30"/>
      <c r="L781" s="30"/>
      <c r="N781" s="30"/>
      <c r="O781" s="30"/>
      <c r="P781" s="30"/>
      <c r="Q781" s="30"/>
    </row>
    <row r="782" spans="1:17" s="22" customFormat="1" x14ac:dyDescent="0.25">
      <c r="K782" s="30"/>
      <c r="L782" s="30"/>
      <c r="N782" s="30"/>
      <c r="O782" s="30"/>
      <c r="P782" s="30"/>
      <c r="Q782" s="30"/>
    </row>
    <row r="783" spans="1:17" s="22" customFormat="1" x14ac:dyDescent="0.25">
      <c r="K783" s="30"/>
      <c r="L783" s="30"/>
      <c r="N783" s="30"/>
      <c r="O783" s="30"/>
      <c r="P783" s="30"/>
      <c r="Q783" s="30"/>
    </row>
    <row r="784" spans="1:17" s="22" customFormat="1" hidden="1" x14ac:dyDescent="0.25">
      <c r="K784" s="30"/>
      <c r="L784" s="30"/>
      <c r="N784" s="30"/>
      <c r="O784" s="30"/>
      <c r="P784" s="30"/>
      <c r="Q784" s="30"/>
    </row>
    <row r="785" spans="1:17" s="22" customFormat="1" hidden="1" x14ac:dyDescent="0.25">
      <c r="K785" s="30"/>
      <c r="L785" s="30"/>
      <c r="N785" s="30"/>
      <c r="O785" s="30"/>
      <c r="P785" s="30"/>
      <c r="Q785" s="30"/>
    </row>
    <row r="786" spans="1:17" s="22" customFormat="1" x14ac:dyDescent="0.25">
      <c r="K786" s="30"/>
      <c r="L786" s="30"/>
      <c r="N786" s="30"/>
      <c r="O786" s="30"/>
      <c r="P786" s="30"/>
      <c r="Q786" s="30"/>
    </row>
    <row r="787" spans="1:17" s="22" customFormat="1" x14ac:dyDescent="0.25">
      <c r="K787" s="30"/>
      <c r="L787" s="30"/>
      <c r="N787" s="30"/>
      <c r="O787" s="30"/>
      <c r="P787" s="30"/>
      <c r="Q787" s="30"/>
    </row>
    <row r="788" spans="1:17" s="27" customFormat="1" ht="13.8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30"/>
      <c r="L788" s="30"/>
      <c r="N788" s="28"/>
      <c r="O788" s="28"/>
      <c r="P788" s="28"/>
      <c r="Q788" s="28"/>
    </row>
    <row r="789" spans="1:17" s="27" customFormat="1" ht="13.8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30"/>
      <c r="L789" s="30"/>
      <c r="N789" s="28"/>
      <c r="O789" s="28"/>
      <c r="P789" s="28"/>
      <c r="Q789" s="28"/>
    </row>
    <row r="790" spans="1:17" s="27" customFormat="1" ht="13.8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30"/>
      <c r="L790" s="30"/>
      <c r="N790" s="28"/>
      <c r="O790" s="28"/>
      <c r="P790" s="28"/>
      <c r="Q790" s="28"/>
    </row>
    <row r="791" spans="1:17" s="27" customFormat="1" ht="13.8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30"/>
      <c r="L791" s="30"/>
      <c r="N791" s="28"/>
      <c r="O791" s="28"/>
      <c r="P791" s="28"/>
      <c r="Q791" s="28"/>
    </row>
    <row r="792" spans="1:17" s="22" customFormat="1" x14ac:dyDescent="0.25">
      <c r="K792" s="30"/>
      <c r="L792" s="30"/>
      <c r="N792" s="30"/>
      <c r="O792" s="30"/>
      <c r="P792" s="30"/>
      <c r="Q792" s="30"/>
    </row>
    <row r="793" spans="1:17" s="22" customFormat="1" x14ac:dyDescent="0.25">
      <c r="K793" s="30"/>
      <c r="L793" s="30"/>
      <c r="N793" s="30"/>
      <c r="O793" s="30"/>
      <c r="P793" s="30"/>
      <c r="Q793" s="30"/>
    </row>
    <row r="794" spans="1:17" s="22" customFormat="1" x14ac:dyDescent="0.25">
      <c r="K794" s="30"/>
      <c r="L794" s="30"/>
      <c r="N794" s="30"/>
      <c r="O794" s="30"/>
      <c r="P794" s="30"/>
      <c r="Q794" s="30"/>
    </row>
    <row r="795" spans="1:17" s="22" customFormat="1" x14ac:dyDescent="0.25">
      <c r="K795" s="30"/>
      <c r="L795" s="30"/>
      <c r="N795" s="30"/>
      <c r="O795" s="30"/>
      <c r="P795" s="30"/>
      <c r="Q795" s="30"/>
    </row>
    <row r="796" spans="1:17" s="22" customFormat="1" x14ac:dyDescent="0.25">
      <c r="K796" s="30"/>
      <c r="L796" s="30"/>
      <c r="N796" s="30"/>
      <c r="O796" s="30"/>
      <c r="P796" s="30"/>
      <c r="Q796" s="30"/>
    </row>
    <row r="797" spans="1:17" s="22" customFormat="1" x14ac:dyDescent="0.25">
      <c r="K797" s="30"/>
      <c r="L797" s="30"/>
      <c r="N797" s="30"/>
      <c r="O797" s="30"/>
      <c r="P797" s="30"/>
      <c r="Q797" s="30"/>
    </row>
    <row r="798" spans="1:17" s="22" customFormat="1" x14ac:dyDescent="0.25">
      <c r="K798" s="30"/>
      <c r="L798" s="30"/>
      <c r="N798" s="30"/>
      <c r="O798" s="30"/>
      <c r="P798" s="30"/>
      <c r="Q798" s="30"/>
    </row>
    <row r="799" spans="1:17" s="22" customFormat="1" x14ac:dyDescent="0.25">
      <c r="K799" s="30"/>
      <c r="L799" s="30"/>
      <c r="N799" s="30"/>
      <c r="O799" s="30"/>
      <c r="P799" s="30"/>
      <c r="Q799" s="30"/>
    </row>
    <row r="800" spans="1:17" s="22" customFormat="1" x14ac:dyDescent="0.25">
      <c r="K800" s="30"/>
      <c r="L800" s="30"/>
      <c r="N800" s="30"/>
      <c r="O800" s="30"/>
      <c r="P800" s="30"/>
      <c r="Q800" s="30"/>
    </row>
    <row r="801" spans="11:17" s="22" customFormat="1" x14ac:dyDescent="0.25">
      <c r="K801" s="30"/>
      <c r="L801" s="30"/>
      <c r="N801" s="30"/>
      <c r="O801" s="30"/>
      <c r="P801" s="30"/>
      <c r="Q801" s="30"/>
    </row>
    <row r="802" spans="11:17" s="22" customFormat="1" x14ac:dyDescent="0.25">
      <c r="K802" s="30"/>
      <c r="L802" s="30"/>
      <c r="N802" s="30"/>
      <c r="O802" s="30"/>
      <c r="P802" s="30"/>
      <c r="Q802" s="30"/>
    </row>
    <row r="803" spans="11:17" s="22" customFormat="1" x14ac:dyDescent="0.25">
      <c r="K803" s="30"/>
      <c r="L803" s="30"/>
      <c r="N803" s="30"/>
      <c r="O803" s="30"/>
      <c r="P803" s="30"/>
      <c r="Q803" s="30"/>
    </row>
    <row r="804" spans="11:17" s="22" customFormat="1" x14ac:dyDescent="0.25">
      <c r="K804" s="30"/>
      <c r="L804" s="30"/>
      <c r="N804" s="30"/>
      <c r="O804" s="30"/>
      <c r="P804" s="30"/>
      <c r="Q804" s="30"/>
    </row>
    <row r="805" spans="11:17" s="22" customFormat="1" x14ac:dyDescent="0.25">
      <c r="K805" s="30"/>
      <c r="L805" s="30"/>
      <c r="N805" s="30"/>
      <c r="O805" s="30"/>
      <c r="P805" s="30"/>
      <c r="Q805" s="30"/>
    </row>
    <row r="806" spans="11:17" s="22" customFormat="1" x14ac:dyDescent="0.25">
      <c r="K806" s="30"/>
      <c r="L806" s="30"/>
      <c r="N806" s="30"/>
      <c r="O806" s="30"/>
      <c r="P806" s="30"/>
      <c r="Q806" s="30"/>
    </row>
    <row r="807" spans="11:17" s="22" customFormat="1" x14ac:dyDescent="0.25">
      <c r="K807" s="30"/>
      <c r="L807" s="30"/>
      <c r="N807" s="30"/>
      <c r="O807" s="30"/>
      <c r="P807" s="30"/>
      <c r="Q807" s="30"/>
    </row>
    <row r="808" spans="11:17" s="22" customFormat="1" x14ac:dyDescent="0.25">
      <c r="K808" s="30"/>
      <c r="L808" s="30"/>
      <c r="N808" s="30"/>
      <c r="O808" s="30"/>
      <c r="P808" s="30"/>
      <c r="Q808" s="30"/>
    </row>
    <row r="809" spans="11:17" s="22" customFormat="1" x14ac:dyDescent="0.25">
      <c r="K809" s="30"/>
      <c r="L809" s="30"/>
      <c r="N809" s="30"/>
      <c r="O809" s="30"/>
      <c r="P809" s="30"/>
      <c r="Q809" s="30"/>
    </row>
    <row r="810" spans="11:17" s="22" customFormat="1" x14ac:dyDescent="0.25">
      <c r="K810" s="30"/>
      <c r="L810" s="30"/>
      <c r="N810" s="30"/>
      <c r="O810" s="30"/>
      <c r="P810" s="30"/>
      <c r="Q810" s="30"/>
    </row>
    <row r="811" spans="11:17" s="22" customFormat="1" x14ac:dyDescent="0.25">
      <c r="K811" s="30"/>
      <c r="L811" s="30"/>
      <c r="N811" s="30"/>
      <c r="O811" s="30"/>
      <c r="P811" s="30"/>
      <c r="Q811" s="30"/>
    </row>
    <row r="812" spans="11:17" s="22" customFormat="1" x14ac:dyDescent="0.25">
      <c r="K812" s="30"/>
      <c r="L812" s="30"/>
      <c r="N812" s="30"/>
      <c r="O812" s="30"/>
      <c r="P812" s="30"/>
      <c r="Q812" s="30"/>
    </row>
    <row r="813" spans="11:17" s="22" customFormat="1" x14ac:dyDescent="0.25">
      <c r="K813" s="30"/>
      <c r="L813" s="30"/>
      <c r="N813" s="30"/>
      <c r="O813" s="30"/>
      <c r="P813" s="30"/>
      <c r="Q813" s="30"/>
    </row>
    <row r="814" spans="11:17" s="22" customFormat="1" x14ac:dyDescent="0.25">
      <c r="K814" s="30"/>
      <c r="L814" s="30"/>
      <c r="N814" s="30"/>
      <c r="O814" s="30"/>
      <c r="P814" s="30"/>
      <c r="Q814" s="30"/>
    </row>
    <row r="815" spans="11:17" s="22" customFormat="1" x14ac:dyDescent="0.25">
      <c r="K815" s="30"/>
      <c r="L815" s="30"/>
      <c r="N815" s="30"/>
      <c r="O815" s="30"/>
      <c r="P815" s="30"/>
      <c r="Q815" s="30"/>
    </row>
    <row r="816" spans="11:17" s="22" customFormat="1" x14ac:dyDescent="0.25">
      <c r="K816" s="30"/>
      <c r="L816" s="30"/>
      <c r="N816" s="30"/>
      <c r="O816" s="30"/>
      <c r="P816" s="30"/>
      <c r="Q816" s="30"/>
    </row>
    <row r="817" spans="1:17" s="22" customFormat="1" x14ac:dyDescent="0.25">
      <c r="K817" s="30"/>
      <c r="L817" s="30"/>
      <c r="N817" s="30"/>
      <c r="O817" s="30"/>
      <c r="P817" s="30"/>
      <c r="Q817" s="30"/>
    </row>
    <row r="818" spans="1:17" s="22" customFormat="1" x14ac:dyDescent="0.25">
      <c r="K818" s="30"/>
      <c r="L818" s="30"/>
      <c r="N818" s="30"/>
      <c r="O818" s="30"/>
      <c r="P818" s="30"/>
      <c r="Q818" s="30"/>
    </row>
    <row r="819" spans="1:17" s="22" customFormat="1" x14ac:dyDescent="0.25">
      <c r="K819" s="30"/>
      <c r="L819" s="30"/>
      <c r="N819" s="30"/>
      <c r="O819" s="30"/>
      <c r="P819" s="30"/>
      <c r="Q819" s="30"/>
    </row>
    <row r="820" spans="1:17" s="22" customFormat="1" x14ac:dyDescent="0.25">
      <c r="K820" s="30"/>
      <c r="L820" s="30"/>
      <c r="N820" s="30"/>
      <c r="O820" s="30"/>
      <c r="P820" s="30"/>
      <c r="Q820" s="30"/>
    </row>
    <row r="821" spans="1:17" s="22" customFormat="1" x14ac:dyDescent="0.25">
      <c r="K821" s="30"/>
      <c r="L821" s="30"/>
      <c r="N821" s="30"/>
      <c r="O821" s="30"/>
      <c r="P821" s="30"/>
      <c r="Q821" s="30"/>
    </row>
    <row r="822" spans="1:17" s="22" customFormat="1" x14ac:dyDescent="0.25">
      <c r="K822" s="30"/>
      <c r="L822" s="30"/>
      <c r="N822" s="30"/>
      <c r="O822" s="30"/>
      <c r="P822" s="30"/>
      <c r="Q822" s="30"/>
    </row>
    <row r="823" spans="1:17" s="22" customFormat="1" x14ac:dyDescent="0.25">
      <c r="K823" s="30"/>
      <c r="L823" s="30"/>
      <c r="N823" s="30"/>
      <c r="O823" s="30"/>
      <c r="P823" s="30"/>
      <c r="Q823" s="30"/>
    </row>
    <row r="824" spans="1:17" s="22" customFormat="1" x14ac:dyDescent="0.25">
      <c r="K824" s="30"/>
      <c r="L824" s="30"/>
      <c r="N824" s="30"/>
      <c r="O824" s="30"/>
      <c r="P824" s="30"/>
      <c r="Q824" s="30"/>
    </row>
    <row r="825" spans="1:17" s="22" customFormat="1" x14ac:dyDescent="0.25">
      <c r="B825" s="31"/>
      <c r="C825" s="31"/>
      <c r="D825" s="31"/>
      <c r="E825" s="31"/>
      <c r="F825" s="31"/>
      <c r="G825" s="31"/>
      <c r="H825" s="31"/>
      <c r="I825" s="31"/>
      <c r="K825" s="30"/>
      <c r="L825" s="30"/>
      <c r="N825" s="30"/>
      <c r="O825" s="30"/>
      <c r="P825" s="30"/>
      <c r="Q825" s="30"/>
    </row>
    <row r="826" spans="1:17" s="22" customFormat="1" x14ac:dyDescent="0.25">
      <c r="A826" s="31"/>
      <c r="J826" s="31"/>
      <c r="K826" s="32"/>
      <c r="L826" s="32"/>
      <c r="N826" s="30"/>
      <c r="O826" s="30"/>
      <c r="P826" s="30"/>
      <c r="Q826" s="30"/>
    </row>
    <row r="827" spans="1:17" s="22" customFormat="1" x14ac:dyDescent="0.25">
      <c r="K827" s="30"/>
      <c r="L827" s="30"/>
      <c r="N827" s="30"/>
      <c r="O827" s="30"/>
      <c r="P827" s="30"/>
      <c r="Q827" s="30"/>
    </row>
    <row r="828" spans="1:17" s="22" customFormat="1" x14ac:dyDescent="0.25">
      <c r="K828" s="30"/>
      <c r="L828" s="30"/>
      <c r="N828" s="30"/>
      <c r="O828" s="30"/>
      <c r="P828" s="30"/>
      <c r="Q828" s="30"/>
    </row>
    <row r="829" spans="1:17" s="22" customFormat="1" x14ac:dyDescent="0.25">
      <c r="K829" s="30"/>
      <c r="L829" s="30"/>
      <c r="N829" s="30"/>
      <c r="O829" s="30"/>
      <c r="P829" s="30"/>
      <c r="Q829" s="30"/>
    </row>
    <row r="830" spans="1:17" s="22" customFormat="1" x14ac:dyDescent="0.25">
      <c r="K830" s="30"/>
      <c r="L830" s="30"/>
      <c r="N830" s="30"/>
      <c r="O830" s="30"/>
      <c r="P830" s="30"/>
      <c r="Q830" s="30"/>
    </row>
    <row r="831" spans="1:17" s="22" customFormat="1" x14ac:dyDescent="0.25">
      <c r="K831" s="30"/>
      <c r="L831" s="30"/>
      <c r="N831" s="30"/>
      <c r="O831" s="30"/>
      <c r="P831" s="30"/>
      <c r="Q831" s="30"/>
    </row>
    <row r="832" spans="1:17" s="22" customFormat="1" x14ac:dyDescent="0.25">
      <c r="K832" s="30"/>
      <c r="L832" s="30"/>
      <c r="N832" s="30"/>
      <c r="O832" s="30"/>
      <c r="P832" s="30"/>
      <c r="Q832" s="30"/>
    </row>
    <row r="833" spans="1:17" s="22" customFormat="1" x14ac:dyDescent="0.25">
      <c r="K833" s="30"/>
      <c r="L833" s="30"/>
      <c r="N833" s="30"/>
      <c r="O833" s="30"/>
      <c r="P833" s="30"/>
      <c r="Q833" s="30"/>
    </row>
    <row r="834" spans="1:17" s="22" customFormat="1" x14ac:dyDescent="0.25">
      <c r="K834" s="30"/>
      <c r="L834" s="30"/>
      <c r="N834" s="30"/>
      <c r="O834" s="30"/>
      <c r="P834" s="30"/>
      <c r="Q834" s="30"/>
    </row>
    <row r="835" spans="1:17" s="22" customFormat="1" x14ac:dyDescent="0.25">
      <c r="K835" s="30"/>
      <c r="L835" s="30"/>
      <c r="N835" s="30"/>
      <c r="O835" s="30"/>
      <c r="P835" s="30"/>
      <c r="Q835" s="30"/>
    </row>
    <row r="836" spans="1:17" s="22" customFormat="1" x14ac:dyDescent="0.25">
      <c r="K836" s="30"/>
      <c r="L836" s="30"/>
      <c r="N836" s="30"/>
      <c r="O836" s="30"/>
      <c r="P836" s="30"/>
      <c r="Q836" s="30"/>
    </row>
    <row r="837" spans="1:17" s="22" customFormat="1" x14ac:dyDescent="0.25">
      <c r="K837" s="30"/>
      <c r="L837" s="30"/>
      <c r="N837" s="30"/>
      <c r="O837" s="30"/>
      <c r="P837" s="30"/>
      <c r="Q837" s="30"/>
    </row>
    <row r="838" spans="1:17" s="22" customFormat="1" x14ac:dyDescent="0.25">
      <c r="K838" s="30"/>
      <c r="L838" s="30"/>
      <c r="N838" s="30"/>
      <c r="O838" s="30"/>
      <c r="P838" s="30"/>
      <c r="Q838" s="30"/>
    </row>
    <row r="839" spans="1:17" s="22" customFormat="1" x14ac:dyDescent="0.25">
      <c r="K839" s="30"/>
      <c r="L839" s="30"/>
      <c r="N839" s="30"/>
      <c r="O839" s="30"/>
      <c r="P839" s="30"/>
      <c r="Q839" s="30"/>
    </row>
    <row r="840" spans="1:17" s="22" customFormat="1" x14ac:dyDescent="0.25">
      <c r="K840" s="30"/>
      <c r="L840" s="30"/>
      <c r="N840" s="30"/>
      <c r="O840" s="30"/>
      <c r="P840" s="30"/>
      <c r="Q840" s="30"/>
    </row>
    <row r="841" spans="1:17" s="22" customFormat="1" x14ac:dyDescent="0.25">
      <c r="K841" s="30"/>
      <c r="L841" s="30"/>
      <c r="N841" s="30"/>
      <c r="O841" s="30"/>
      <c r="P841" s="30"/>
      <c r="Q841" s="30"/>
    </row>
    <row r="842" spans="1:17" s="22" customFormat="1" x14ac:dyDescent="0.25">
      <c r="K842" s="30"/>
      <c r="L842" s="30"/>
      <c r="N842" s="30"/>
      <c r="O842" s="30"/>
      <c r="P842" s="30"/>
      <c r="Q842" s="30"/>
    </row>
    <row r="843" spans="1:17" s="22" customFormat="1" x14ac:dyDescent="0.25">
      <c r="K843" s="30"/>
      <c r="L843" s="30"/>
      <c r="N843" s="30"/>
      <c r="O843" s="30"/>
      <c r="P843" s="30"/>
      <c r="Q843" s="30"/>
    </row>
    <row r="844" spans="1:17" s="22" customFormat="1" x14ac:dyDescent="0.25">
      <c r="K844" s="30"/>
      <c r="L844" s="30"/>
      <c r="N844" s="30"/>
      <c r="O844" s="30"/>
      <c r="P844" s="30"/>
      <c r="Q844" s="30"/>
    </row>
    <row r="845" spans="1:17" s="31" customForma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30"/>
      <c r="L845" s="30"/>
      <c r="N845" s="32"/>
      <c r="O845" s="32"/>
      <c r="P845" s="32"/>
      <c r="Q845" s="32"/>
    </row>
    <row r="846" spans="1:17" s="22" customFormat="1" x14ac:dyDescent="0.25">
      <c r="K846" s="30"/>
      <c r="L846" s="30"/>
      <c r="N846" s="30"/>
      <c r="O846" s="30"/>
      <c r="P846" s="30"/>
      <c r="Q846" s="30"/>
    </row>
    <row r="847" spans="1:17" s="22" customFormat="1" x14ac:dyDescent="0.25">
      <c r="K847" s="30"/>
      <c r="L847" s="30"/>
      <c r="N847" s="30"/>
      <c r="O847" s="30"/>
      <c r="P847" s="30"/>
      <c r="Q847" s="30"/>
    </row>
    <row r="848" spans="1:17" s="22" customFormat="1" x14ac:dyDescent="0.25">
      <c r="K848" s="30"/>
      <c r="L848" s="30"/>
      <c r="N848" s="30"/>
      <c r="O848" s="30"/>
      <c r="P848" s="30"/>
      <c r="Q848" s="30"/>
    </row>
    <row r="849" spans="11:17" s="22" customFormat="1" x14ac:dyDescent="0.25">
      <c r="K849" s="30"/>
      <c r="L849" s="30"/>
      <c r="N849" s="30"/>
      <c r="O849" s="30"/>
      <c r="P849" s="30"/>
      <c r="Q849" s="30"/>
    </row>
    <row r="850" spans="11:17" s="22" customFormat="1" x14ac:dyDescent="0.25">
      <c r="K850" s="30"/>
      <c r="L850" s="30"/>
      <c r="N850" s="30"/>
      <c r="O850" s="30"/>
      <c r="P850" s="30"/>
      <c r="Q850" s="30"/>
    </row>
    <row r="851" spans="11:17" s="22" customFormat="1" x14ac:dyDescent="0.25">
      <c r="K851" s="30"/>
      <c r="L851" s="30"/>
      <c r="N851" s="30"/>
      <c r="O851" s="30"/>
      <c r="P851" s="30"/>
      <c r="Q851" s="30"/>
    </row>
    <row r="852" spans="11:17" s="22" customFormat="1" x14ac:dyDescent="0.25">
      <c r="K852" s="30"/>
      <c r="L852" s="30"/>
      <c r="N852" s="30"/>
      <c r="O852" s="30"/>
      <c r="P852" s="30"/>
      <c r="Q852" s="30"/>
    </row>
    <row r="853" spans="11:17" s="22" customFormat="1" x14ac:dyDescent="0.25">
      <c r="K853" s="30"/>
      <c r="L853" s="30"/>
      <c r="N853" s="30"/>
      <c r="O853" s="30"/>
      <c r="P853" s="30"/>
      <c r="Q853" s="30"/>
    </row>
    <row r="854" spans="11:17" s="22" customFormat="1" x14ac:dyDescent="0.25">
      <c r="K854" s="30"/>
      <c r="L854" s="30"/>
      <c r="N854" s="30"/>
      <c r="O854" s="30"/>
      <c r="P854" s="30"/>
      <c r="Q854" s="30"/>
    </row>
    <row r="855" spans="11:17" s="22" customFormat="1" x14ac:dyDescent="0.25">
      <c r="K855" s="30"/>
      <c r="L855" s="30"/>
      <c r="N855" s="30"/>
      <c r="O855" s="30"/>
      <c r="P855" s="30"/>
      <c r="Q855" s="30"/>
    </row>
    <row r="856" spans="11:17" s="22" customFormat="1" x14ac:dyDescent="0.25">
      <c r="K856" s="30"/>
      <c r="L856" s="30"/>
      <c r="N856" s="30"/>
      <c r="O856" s="30"/>
      <c r="P856" s="30"/>
      <c r="Q856" s="30"/>
    </row>
    <row r="857" spans="11:17" s="22" customFormat="1" x14ac:dyDescent="0.25">
      <c r="K857" s="30"/>
      <c r="L857" s="30"/>
      <c r="N857" s="30"/>
      <c r="O857" s="30"/>
      <c r="P857" s="30"/>
      <c r="Q857" s="30"/>
    </row>
    <row r="858" spans="11:17" s="22" customFormat="1" x14ac:dyDescent="0.25">
      <c r="K858" s="30"/>
      <c r="L858" s="30"/>
      <c r="N858" s="30"/>
      <c r="O858" s="30"/>
      <c r="P858" s="30"/>
      <c r="Q858" s="30"/>
    </row>
    <row r="859" spans="11:17" s="22" customFormat="1" x14ac:dyDescent="0.25">
      <c r="K859" s="30"/>
      <c r="L859" s="30"/>
      <c r="N859" s="30"/>
      <c r="O859" s="30"/>
      <c r="P859" s="30"/>
      <c r="Q859" s="30"/>
    </row>
    <row r="860" spans="11:17" s="22" customFormat="1" x14ac:dyDescent="0.25">
      <c r="K860" s="30"/>
      <c r="L860" s="30"/>
      <c r="N860" s="30"/>
      <c r="O860" s="30"/>
      <c r="P860" s="30"/>
      <c r="Q860" s="30"/>
    </row>
    <row r="861" spans="11:17" s="22" customFormat="1" x14ac:dyDescent="0.25">
      <c r="K861" s="30"/>
      <c r="L861" s="30"/>
      <c r="N861" s="30"/>
      <c r="O861" s="30"/>
      <c r="P861" s="30"/>
      <c r="Q861" s="30"/>
    </row>
    <row r="862" spans="11:17" s="22" customFormat="1" x14ac:dyDescent="0.25">
      <c r="K862" s="30"/>
      <c r="L862" s="30"/>
      <c r="N862" s="30"/>
      <c r="O862" s="30"/>
      <c r="P862" s="30"/>
      <c r="Q862" s="30"/>
    </row>
    <row r="863" spans="11:17" s="22" customFormat="1" x14ac:dyDescent="0.25">
      <c r="K863" s="30"/>
      <c r="L863" s="30"/>
      <c r="N863" s="30"/>
      <c r="O863" s="30"/>
      <c r="P863" s="30"/>
      <c r="Q863" s="30"/>
    </row>
    <row r="864" spans="11:17" s="22" customFormat="1" x14ac:dyDescent="0.25">
      <c r="K864" s="30"/>
      <c r="L864" s="30"/>
      <c r="N864" s="30"/>
      <c r="O864" s="30"/>
      <c r="P864" s="30"/>
      <c r="Q864" s="30"/>
    </row>
    <row r="865" spans="11:17" s="22" customFormat="1" x14ac:dyDescent="0.25">
      <c r="K865" s="30"/>
      <c r="L865" s="30"/>
      <c r="N865" s="30"/>
      <c r="O865" s="30"/>
      <c r="P865" s="30"/>
      <c r="Q865" s="30"/>
    </row>
    <row r="866" spans="11:17" s="22" customFormat="1" x14ac:dyDescent="0.25">
      <c r="K866" s="30"/>
      <c r="L866" s="30"/>
      <c r="N866" s="30"/>
      <c r="O866" s="30"/>
      <c r="P866" s="30"/>
      <c r="Q866" s="30"/>
    </row>
    <row r="867" spans="11:17" s="22" customFormat="1" x14ac:dyDescent="0.25">
      <c r="K867" s="30"/>
      <c r="L867" s="30"/>
      <c r="N867" s="30"/>
      <c r="O867" s="30"/>
      <c r="P867" s="30"/>
      <c r="Q867" s="30"/>
    </row>
    <row r="868" spans="11:17" s="22" customFormat="1" x14ac:dyDescent="0.25">
      <c r="K868" s="30"/>
      <c r="L868" s="30"/>
      <c r="N868" s="30"/>
      <c r="O868" s="30"/>
      <c r="P868" s="30"/>
      <c r="Q868" s="30"/>
    </row>
    <row r="869" spans="11:17" s="22" customFormat="1" x14ac:dyDescent="0.25">
      <c r="K869" s="30"/>
      <c r="L869" s="30"/>
      <c r="N869" s="30"/>
      <c r="O869" s="30"/>
      <c r="P869" s="30"/>
      <c r="Q869" s="30"/>
    </row>
    <row r="870" spans="11:17" s="22" customFormat="1" x14ac:dyDescent="0.25">
      <c r="K870" s="30"/>
      <c r="L870" s="30"/>
      <c r="N870" s="30"/>
      <c r="O870" s="30"/>
      <c r="P870" s="30"/>
      <c r="Q870" s="30"/>
    </row>
    <row r="871" spans="11:17" s="22" customFormat="1" x14ac:dyDescent="0.25">
      <c r="K871" s="30"/>
      <c r="L871" s="30"/>
      <c r="N871" s="30"/>
      <c r="O871" s="30"/>
      <c r="P871" s="30"/>
      <c r="Q871" s="30"/>
    </row>
    <row r="872" spans="11:17" s="22" customFormat="1" x14ac:dyDescent="0.25">
      <c r="K872" s="30"/>
      <c r="L872" s="30"/>
      <c r="N872" s="30"/>
      <c r="O872" s="30"/>
      <c r="P872" s="30"/>
      <c r="Q872" s="30"/>
    </row>
    <row r="873" spans="11:17" s="22" customFormat="1" x14ac:dyDescent="0.25">
      <c r="K873" s="30"/>
      <c r="L873" s="30"/>
      <c r="N873" s="30"/>
      <c r="O873" s="30"/>
      <c r="P873" s="30"/>
      <c r="Q873" s="30"/>
    </row>
    <row r="874" spans="11:17" s="22" customFormat="1" x14ac:dyDescent="0.25">
      <c r="K874" s="30"/>
      <c r="L874" s="30"/>
      <c r="N874" s="30"/>
      <c r="O874" s="30"/>
      <c r="P874" s="30"/>
      <c r="Q874" s="30"/>
    </row>
    <row r="875" spans="11:17" s="22" customFormat="1" ht="12.75" hidden="1" customHeight="1" x14ac:dyDescent="0.25">
      <c r="K875" s="30"/>
      <c r="L875" s="30"/>
      <c r="N875" s="30"/>
      <c r="O875" s="30"/>
      <c r="P875" s="30"/>
      <c r="Q875" s="30"/>
    </row>
    <row r="876" spans="11:17" s="22" customFormat="1" ht="12.75" hidden="1" customHeight="1" x14ac:dyDescent="0.25">
      <c r="K876" s="30"/>
      <c r="L876" s="30"/>
      <c r="N876" s="30"/>
      <c r="O876" s="30"/>
      <c r="P876" s="30"/>
      <c r="Q876" s="30"/>
    </row>
    <row r="877" spans="11:17" s="22" customFormat="1" ht="12.75" hidden="1" customHeight="1" x14ac:dyDescent="0.25">
      <c r="K877" s="30"/>
      <c r="L877" s="30"/>
      <c r="N877" s="30"/>
      <c r="O877" s="30"/>
      <c r="P877" s="30"/>
      <c r="Q877" s="30"/>
    </row>
    <row r="878" spans="11:17" s="22" customFormat="1" x14ac:dyDescent="0.25">
      <c r="K878" s="30"/>
      <c r="L878" s="30"/>
      <c r="N878" s="30"/>
      <c r="O878" s="30"/>
      <c r="P878" s="30"/>
      <c r="Q878" s="30"/>
    </row>
    <row r="879" spans="11:17" s="22" customFormat="1" x14ac:dyDescent="0.25">
      <c r="K879" s="30"/>
      <c r="L879" s="30"/>
      <c r="N879" s="30"/>
      <c r="O879" s="30"/>
      <c r="P879" s="30"/>
      <c r="Q879" s="30"/>
    </row>
    <row r="880" spans="11:17" s="22" customFormat="1" x14ac:dyDescent="0.25">
      <c r="K880" s="30"/>
      <c r="L880" s="30"/>
      <c r="N880" s="30"/>
      <c r="O880" s="30"/>
      <c r="P880" s="30"/>
      <c r="Q880" s="30"/>
    </row>
    <row r="881" spans="11:17" s="22" customFormat="1" x14ac:dyDescent="0.25">
      <c r="K881" s="30"/>
      <c r="L881" s="30"/>
      <c r="N881" s="30"/>
      <c r="O881" s="30"/>
      <c r="P881" s="30"/>
      <c r="Q881" s="30"/>
    </row>
    <row r="882" spans="11:17" s="22" customFormat="1" x14ac:dyDescent="0.25">
      <c r="K882" s="30"/>
      <c r="L882" s="30"/>
      <c r="N882" s="30"/>
      <c r="O882" s="30"/>
      <c r="P882" s="30"/>
      <c r="Q882" s="30"/>
    </row>
    <row r="883" spans="11:17" s="22" customFormat="1" x14ac:dyDescent="0.25">
      <c r="K883" s="30"/>
      <c r="L883" s="30"/>
      <c r="N883" s="30"/>
      <c r="O883" s="30"/>
      <c r="P883" s="30"/>
      <c r="Q883" s="30"/>
    </row>
    <row r="884" spans="11:17" s="22" customFormat="1" x14ac:dyDescent="0.25">
      <c r="K884" s="30"/>
      <c r="L884" s="30"/>
      <c r="N884" s="30"/>
      <c r="O884" s="30"/>
      <c r="P884" s="30"/>
      <c r="Q884" s="30"/>
    </row>
    <row r="885" spans="11:17" s="22" customFormat="1" ht="12.75" hidden="1" customHeight="1" x14ac:dyDescent="0.25">
      <c r="K885" s="30"/>
      <c r="L885" s="30"/>
      <c r="N885" s="30"/>
      <c r="O885" s="30"/>
      <c r="P885" s="30"/>
      <c r="Q885" s="30"/>
    </row>
    <row r="886" spans="11:17" s="22" customFormat="1" ht="12.75" hidden="1" customHeight="1" x14ac:dyDescent="0.25">
      <c r="K886" s="30"/>
      <c r="L886" s="30"/>
      <c r="N886" s="30"/>
      <c r="O886" s="30"/>
      <c r="P886" s="30"/>
      <c r="Q886" s="30"/>
    </row>
    <row r="887" spans="11:17" s="22" customFormat="1" x14ac:dyDescent="0.25">
      <c r="K887" s="30"/>
      <c r="L887" s="30"/>
      <c r="N887" s="30"/>
      <c r="O887" s="30"/>
      <c r="P887" s="30"/>
      <c r="Q887" s="30"/>
    </row>
    <row r="888" spans="11:17" s="22" customFormat="1" x14ac:dyDescent="0.25">
      <c r="K888" s="30"/>
      <c r="L888" s="30"/>
      <c r="N888" s="30"/>
      <c r="O888" s="30"/>
      <c r="P888" s="30"/>
      <c r="Q888" s="30"/>
    </row>
    <row r="889" spans="11:17" s="22" customFormat="1" x14ac:dyDescent="0.25">
      <c r="K889" s="30"/>
      <c r="L889" s="30"/>
      <c r="N889" s="30"/>
      <c r="O889" s="30"/>
      <c r="P889" s="30"/>
      <c r="Q889" s="30"/>
    </row>
    <row r="890" spans="11:17" s="22" customFormat="1" ht="12.75" hidden="1" customHeight="1" x14ac:dyDescent="0.25">
      <c r="K890" s="30"/>
      <c r="L890" s="30"/>
      <c r="N890" s="30"/>
      <c r="O890" s="30"/>
      <c r="P890" s="30"/>
      <c r="Q890" s="30"/>
    </row>
    <row r="891" spans="11:17" s="22" customFormat="1" x14ac:dyDescent="0.25">
      <c r="K891" s="30"/>
      <c r="L891" s="30"/>
      <c r="N891" s="30"/>
      <c r="O891" s="30"/>
      <c r="P891" s="30"/>
      <c r="Q891" s="30"/>
    </row>
    <row r="892" spans="11:17" s="22" customFormat="1" x14ac:dyDescent="0.25">
      <c r="K892" s="30"/>
      <c r="L892" s="30"/>
      <c r="N892" s="30"/>
      <c r="O892" s="30"/>
      <c r="P892" s="30"/>
      <c r="Q892" s="30"/>
    </row>
    <row r="893" spans="11:17" s="22" customFormat="1" x14ac:dyDescent="0.25">
      <c r="K893" s="30"/>
      <c r="L893" s="30"/>
      <c r="N893" s="30"/>
      <c r="O893" s="30"/>
      <c r="P893" s="30"/>
      <c r="Q893" s="30"/>
    </row>
    <row r="894" spans="11:17" s="22" customFormat="1" x14ac:dyDescent="0.25">
      <c r="K894" s="30"/>
      <c r="L894" s="30"/>
      <c r="N894" s="30"/>
      <c r="O894" s="30"/>
      <c r="P894" s="30"/>
      <c r="Q894" s="30"/>
    </row>
    <row r="895" spans="11:17" s="22" customFormat="1" x14ac:dyDescent="0.25">
      <c r="K895" s="30"/>
      <c r="L895" s="30"/>
      <c r="N895" s="30"/>
      <c r="O895" s="30"/>
      <c r="P895" s="30"/>
      <c r="Q895" s="30"/>
    </row>
    <row r="896" spans="11:17" s="22" customFormat="1" ht="12.75" hidden="1" customHeight="1" x14ac:dyDescent="0.25">
      <c r="K896" s="30"/>
      <c r="L896" s="30"/>
      <c r="N896" s="30"/>
      <c r="O896" s="30"/>
      <c r="P896" s="30"/>
      <c r="Q896" s="30"/>
    </row>
    <row r="897" spans="11:17" s="22" customFormat="1" ht="12.75" hidden="1" customHeight="1" x14ac:dyDescent="0.25">
      <c r="K897" s="30"/>
      <c r="L897" s="30"/>
      <c r="N897" s="30"/>
      <c r="O897" s="30"/>
      <c r="P897" s="30"/>
      <c r="Q897" s="30"/>
    </row>
    <row r="898" spans="11:17" s="22" customFormat="1" x14ac:dyDescent="0.25">
      <c r="K898" s="30"/>
      <c r="L898" s="30"/>
      <c r="N898" s="30"/>
      <c r="O898" s="30"/>
      <c r="P898" s="30"/>
      <c r="Q898" s="30"/>
    </row>
    <row r="899" spans="11:17" s="22" customFormat="1" x14ac:dyDescent="0.25">
      <c r="K899" s="30"/>
      <c r="L899" s="30"/>
      <c r="N899" s="30"/>
      <c r="O899" s="30"/>
      <c r="P899" s="30"/>
      <c r="Q899" s="30"/>
    </row>
    <row r="900" spans="11:17" s="22" customFormat="1" x14ac:dyDescent="0.25">
      <c r="K900" s="30"/>
      <c r="L900" s="30"/>
      <c r="N900" s="30"/>
      <c r="O900" s="30"/>
      <c r="P900" s="30"/>
      <c r="Q900" s="30"/>
    </row>
    <row r="901" spans="11:17" s="22" customFormat="1" x14ac:dyDescent="0.25">
      <c r="K901" s="30"/>
      <c r="L901" s="30"/>
      <c r="N901" s="30"/>
      <c r="O901" s="30"/>
      <c r="P901" s="30"/>
      <c r="Q901" s="30"/>
    </row>
    <row r="902" spans="11:17" s="22" customFormat="1" x14ac:dyDescent="0.25">
      <c r="K902" s="30"/>
      <c r="L902" s="30"/>
      <c r="N902" s="30"/>
      <c r="O902" s="30"/>
      <c r="P902" s="30"/>
      <c r="Q902" s="30"/>
    </row>
    <row r="903" spans="11:17" s="22" customFormat="1" ht="12.75" hidden="1" customHeight="1" x14ac:dyDescent="0.25">
      <c r="K903" s="30"/>
      <c r="L903" s="30"/>
      <c r="N903" s="30"/>
      <c r="O903" s="30"/>
      <c r="P903" s="30"/>
      <c r="Q903" s="30"/>
    </row>
    <row r="904" spans="11:17" s="22" customFormat="1" ht="12.75" hidden="1" customHeight="1" x14ac:dyDescent="0.25">
      <c r="K904" s="30"/>
      <c r="L904" s="30"/>
      <c r="N904" s="30"/>
      <c r="O904" s="30"/>
      <c r="P904" s="30"/>
      <c r="Q904" s="30"/>
    </row>
    <row r="905" spans="11:17" s="22" customFormat="1" ht="12.75" hidden="1" customHeight="1" x14ac:dyDescent="0.25">
      <c r="K905" s="30"/>
      <c r="L905" s="30"/>
      <c r="N905" s="30"/>
      <c r="O905" s="30"/>
      <c r="P905" s="30"/>
      <c r="Q905" s="30"/>
    </row>
    <row r="906" spans="11:17" s="22" customFormat="1" ht="12.75" hidden="1" customHeight="1" x14ac:dyDescent="0.25">
      <c r="K906" s="30"/>
      <c r="L906" s="30"/>
      <c r="N906" s="30"/>
      <c r="O906" s="30"/>
      <c r="P906" s="30"/>
      <c r="Q906" s="30"/>
    </row>
    <row r="907" spans="11:17" s="22" customFormat="1" ht="12.75" hidden="1" customHeight="1" x14ac:dyDescent="0.25">
      <c r="K907" s="30"/>
      <c r="L907" s="30"/>
      <c r="N907" s="30"/>
      <c r="O907" s="30"/>
      <c r="P907" s="30"/>
      <c r="Q907" s="30"/>
    </row>
    <row r="908" spans="11:17" s="22" customFormat="1" x14ac:dyDescent="0.25">
      <c r="K908" s="30"/>
      <c r="L908" s="30"/>
      <c r="N908" s="30"/>
      <c r="O908" s="30"/>
      <c r="P908" s="30"/>
      <c r="Q908" s="30"/>
    </row>
    <row r="909" spans="11:17" s="22" customFormat="1" x14ac:dyDescent="0.25">
      <c r="K909" s="30"/>
      <c r="L909" s="30"/>
      <c r="N909" s="30"/>
      <c r="O909" s="30"/>
      <c r="P909" s="30"/>
      <c r="Q909" s="30"/>
    </row>
    <row r="910" spans="11:17" s="22" customFormat="1" x14ac:dyDescent="0.25">
      <c r="K910" s="30"/>
      <c r="L910" s="30"/>
      <c r="N910" s="30"/>
      <c r="O910" s="30"/>
      <c r="P910" s="30"/>
      <c r="Q910" s="30"/>
    </row>
    <row r="911" spans="11:17" s="22" customFormat="1" x14ac:dyDescent="0.25">
      <c r="K911" s="30"/>
      <c r="L911" s="30"/>
      <c r="N911" s="30"/>
      <c r="O911" s="30"/>
      <c r="P911" s="30"/>
      <c r="Q911" s="30"/>
    </row>
    <row r="912" spans="11:17" s="22" customFormat="1" x14ac:dyDescent="0.25">
      <c r="K912" s="30"/>
      <c r="L912" s="30"/>
      <c r="N912" s="30"/>
      <c r="O912" s="30"/>
      <c r="P912" s="30"/>
      <c r="Q912" s="30"/>
    </row>
    <row r="913" spans="11:17" s="22" customFormat="1" x14ac:dyDescent="0.25">
      <c r="K913" s="30"/>
      <c r="L913" s="30"/>
      <c r="N913" s="30"/>
      <c r="O913" s="30"/>
      <c r="P913" s="30"/>
      <c r="Q913" s="30"/>
    </row>
    <row r="914" spans="11:17" s="22" customFormat="1" x14ac:dyDescent="0.25">
      <c r="K914" s="30"/>
      <c r="L914" s="30"/>
      <c r="N914" s="30"/>
      <c r="O914" s="30"/>
      <c r="P914" s="30"/>
      <c r="Q914" s="30"/>
    </row>
    <row r="915" spans="11:17" s="22" customFormat="1" x14ac:dyDescent="0.25">
      <c r="K915" s="30"/>
      <c r="L915" s="30"/>
      <c r="N915" s="30"/>
      <c r="O915" s="30"/>
      <c r="P915" s="30"/>
      <c r="Q915" s="30"/>
    </row>
    <row r="916" spans="11:17" s="22" customFormat="1" x14ac:dyDescent="0.25">
      <c r="K916" s="30"/>
      <c r="L916" s="30"/>
      <c r="N916" s="30"/>
      <c r="O916" s="30"/>
      <c r="P916" s="30"/>
      <c r="Q916" s="30"/>
    </row>
    <row r="917" spans="11:17" s="22" customFormat="1" x14ac:dyDescent="0.25">
      <c r="K917" s="30"/>
      <c r="L917" s="30"/>
      <c r="N917" s="30"/>
      <c r="O917" s="30"/>
      <c r="P917" s="30"/>
      <c r="Q917" s="30"/>
    </row>
    <row r="918" spans="11:17" s="22" customFormat="1" x14ac:dyDescent="0.25">
      <c r="K918" s="30"/>
      <c r="L918" s="30"/>
      <c r="N918" s="30"/>
      <c r="O918" s="30"/>
      <c r="P918" s="30"/>
      <c r="Q918" s="30"/>
    </row>
    <row r="919" spans="11:17" s="22" customFormat="1" x14ac:dyDescent="0.25">
      <c r="K919" s="30"/>
      <c r="L919" s="30"/>
      <c r="N919" s="30"/>
      <c r="O919" s="30"/>
      <c r="P919" s="30"/>
      <c r="Q919" s="30"/>
    </row>
    <row r="920" spans="11:17" s="22" customFormat="1" x14ac:dyDescent="0.25">
      <c r="K920" s="30"/>
      <c r="L920" s="30"/>
      <c r="N920" s="30"/>
      <c r="O920" s="30"/>
      <c r="P920" s="30"/>
      <c r="Q920" s="30"/>
    </row>
    <row r="921" spans="11:17" s="22" customFormat="1" x14ac:dyDescent="0.25">
      <c r="K921" s="30"/>
      <c r="L921" s="30"/>
      <c r="N921" s="30"/>
      <c r="O921" s="30"/>
      <c r="P921" s="30"/>
      <c r="Q921" s="30"/>
    </row>
    <row r="922" spans="11:17" s="22" customFormat="1" x14ac:dyDescent="0.25">
      <c r="K922" s="30"/>
      <c r="L922" s="30"/>
      <c r="N922" s="30"/>
      <c r="O922" s="30"/>
      <c r="P922" s="30"/>
      <c r="Q922" s="30"/>
    </row>
    <row r="923" spans="11:17" s="22" customFormat="1" x14ac:dyDescent="0.25">
      <c r="K923" s="30"/>
      <c r="L923" s="30"/>
      <c r="N923" s="30"/>
      <c r="O923" s="30"/>
      <c r="P923" s="30"/>
      <c r="Q923" s="30"/>
    </row>
    <row r="924" spans="11:17" s="22" customFormat="1" x14ac:dyDescent="0.25">
      <c r="K924" s="30"/>
      <c r="L924" s="30"/>
      <c r="N924" s="30"/>
      <c r="O924" s="30"/>
      <c r="P924" s="30"/>
      <c r="Q924" s="30"/>
    </row>
    <row r="925" spans="11:17" s="22" customFormat="1" x14ac:dyDescent="0.25">
      <c r="K925" s="30"/>
      <c r="L925" s="30"/>
      <c r="N925" s="30"/>
      <c r="O925" s="30"/>
      <c r="P925" s="30"/>
      <c r="Q925" s="30"/>
    </row>
    <row r="926" spans="11:17" s="22" customFormat="1" x14ac:dyDescent="0.25">
      <c r="K926" s="30"/>
      <c r="L926" s="30"/>
      <c r="N926" s="30"/>
      <c r="O926" s="30"/>
      <c r="P926" s="30"/>
      <c r="Q926" s="30"/>
    </row>
    <row r="927" spans="11:17" s="22" customFormat="1" x14ac:dyDescent="0.25">
      <c r="K927" s="30"/>
      <c r="L927" s="30"/>
      <c r="N927" s="30"/>
      <c r="O927" s="30"/>
      <c r="P927" s="30"/>
      <c r="Q927" s="30"/>
    </row>
    <row r="928" spans="11:17" s="22" customFormat="1" x14ac:dyDescent="0.25">
      <c r="K928" s="30"/>
      <c r="L928" s="30"/>
      <c r="N928" s="30"/>
      <c r="O928" s="30"/>
      <c r="P928" s="30"/>
      <c r="Q928" s="30"/>
    </row>
    <row r="929" spans="11:17" s="22" customFormat="1" x14ac:dyDescent="0.25">
      <c r="K929" s="30"/>
      <c r="L929" s="30"/>
      <c r="N929" s="30"/>
      <c r="O929" s="30"/>
      <c r="P929" s="30"/>
      <c r="Q929" s="30"/>
    </row>
    <row r="930" spans="11:17" s="22" customFormat="1" x14ac:dyDescent="0.25">
      <c r="K930" s="30"/>
      <c r="L930" s="30"/>
      <c r="N930" s="30"/>
      <c r="O930" s="30"/>
      <c r="P930" s="30"/>
      <c r="Q930" s="30"/>
    </row>
    <row r="931" spans="11:17" s="22" customFormat="1" x14ac:dyDescent="0.25">
      <c r="K931" s="30"/>
      <c r="L931" s="30"/>
      <c r="N931" s="30"/>
      <c r="O931" s="30"/>
      <c r="P931" s="30"/>
      <c r="Q931" s="30"/>
    </row>
    <row r="932" spans="11:17" s="22" customFormat="1" x14ac:dyDescent="0.25">
      <c r="K932" s="30"/>
      <c r="L932" s="30"/>
      <c r="N932" s="30"/>
      <c r="O932" s="30"/>
      <c r="P932" s="30"/>
      <c r="Q932" s="30"/>
    </row>
    <row r="933" spans="11:17" s="22" customFormat="1" x14ac:dyDescent="0.25">
      <c r="K933" s="30"/>
      <c r="L933" s="30"/>
      <c r="N933" s="30"/>
      <c r="O933" s="30"/>
      <c r="P933" s="30"/>
      <c r="Q933" s="30"/>
    </row>
    <row r="934" spans="11:17" s="22" customFormat="1" x14ac:dyDescent="0.25">
      <c r="K934" s="30"/>
      <c r="L934" s="30"/>
      <c r="N934" s="30"/>
      <c r="O934" s="30"/>
      <c r="P934" s="30"/>
      <c r="Q934" s="30"/>
    </row>
    <row r="935" spans="11:17" s="22" customFormat="1" x14ac:dyDescent="0.25">
      <c r="K935" s="30"/>
      <c r="L935" s="30"/>
      <c r="N935" s="30"/>
      <c r="O935" s="30"/>
      <c r="P935" s="30"/>
      <c r="Q935" s="30"/>
    </row>
    <row r="936" spans="11:17" s="22" customFormat="1" x14ac:dyDescent="0.25">
      <c r="K936" s="30"/>
      <c r="L936" s="30"/>
      <c r="N936" s="30"/>
      <c r="O936" s="30"/>
      <c r="P936" s="30"/>
      <c r="Q936" s="30"/>
    </row>
    <row r="937" spans="11:17" s="22" customFormat="1" x14ac:dyDescent="0.25">
      <c r="K937" s="30"/>
      <c r="L937" s="30"/>
      <c r="N937" s="30"/>
      <c r="O937" s="30"/>
      <c r="P937" s="30"/>
      <c r="Q937" s="30"/>
    </row>
    <row r="938" spans="11:17" s="22" customFormat="1" x14ac:dyDescent="0.25">
      <c r="K938" s="30"/>
      <c r="L938" s="30"/>
      <c r="N938" s="30"/>
      <c r="O938" s="30"/>
      <c r="P938" s="30"/>
      <c r="Q938" s="30"/>
    </row>
    <row r="939" spans="11:17" s="22" customFormat="1" x14ac:dyDescent="0.25">
      <c r="K939" s="30"/>
      <c r="L939" s="30"/>
      <c r="N939" s="30"/>
      <c r="O939" s="30"/>
      <c r="P939" s="30"/>
      <c r="Q939" s="30"/>
    </row>
    <row r="940" spans="11:17" s="22" customFormat="1" x14ac:dyDescent="0.25">
      <c r="K940" s="30"/>
      <c r="L940" s="30"/>
      <c r="N940" s="30"/>
      <c r="O940" s="30"/>
      <c r="P940" s="30"/>
      <c r="Q940" s="30"/>
    </row>
    <row r="941" spans="11:17" s="22" customFormat="1" x14ac:dyDescent="0.25">
      <c r="K941" s="30"/>
      <c r="L941" s="30"/>
      <c r="N941" s="30"/>
      <c r="O941" s="30"/>
      <c r="P941" s="30"/>
      <c r="Q941" s="30"/>
    </row>
    <row r="942" spans="11:17" s="22" customFormat="1" x14ac:dyDescent="0.25">
      <c r="K942" s="30"/>
      <c r="L942" s="30"/>
      <c r="N942" s="30"/>
      <c r="O942" s="30"/>
      <c r="P942" s="30"/>
      <c r="Q942" s="30"/>
    </row>
    <row r="943" spans="11:17" s="22" customFormat="1" ht="12.75" hidden="1" customHeight="1" x14ac:dyDescent="0.25">
      <c r="K943" s="30"/>
      <c r="L943" s="30"/>
      <c r="N943" s="30"/>
      <c r="O943" s="30"/>
      <c r="P943" s="30"/>
      <c r="Q943" s="30"/>
    </row>
    <row r="944" spans="11:17" s="22" customFormat="1" ht="12.75" hidden="1" customHeight="1" x14ac:dyDescent="0.25">
      <c r="K944" s="30"/>
      <c r="L944" s="30"/>
      <c r="N944" s="30"/>
      <c r="O944" s="30"/>
      <c r="P944" s="30"/>
      <c r="Q944" s="30"/>
    </row>
    <row r="945" spans="1:17" s="22" customFormat="1" ht="12.75" hidden="1" customHeight="1" x14ac:dyDescent="0.25">
      <c r="K945" s="30"/>
      <c r="L945" s="30"/>
      <c r="N945" s="30"/>
      <c r="O945" s="30"/>
      <c r="P945" s="30"/>
      <c r="Q945" s="30"/>
    </row>
    <row r="946" spans="1:17" s="22" customFormat="1" x14ac:dyDescent="0.25">
      <c r="K946" s="30"/>
      <c r="L946" s="30"/>
      <c r="N946" s="30"/>
      <c r="O946" s="30"/>
      <c r="P946" s="30"/>
      <c r="Q946" s="30"/>
    </row>
    <row r="947" spans="1:17" s="22" customFormat="1" x14ac:dyDescent="0.25">
      <c r="A947" s="24"/>
      <c r="K947" s="30"/>
      <c r="L947" s="30"/>
      <c r="N947" s="30"/>
      <c r="O947" s="30"/>
      <c r="P947" s="30"/>
      <c r="Q947" s="30"/>
    </row>
    <row r="948" spans="1:17" s="22" customFormat="1" x14ac:dyDescent="0.25">
      <c r="A948" s="24"/>
      <c r="B948" s="23"/>
      <c r="C948" s="23"/>
      <c r="D948" s="23"/>
      <c r="E948" s="23"/>
      <c r="F948" s="23"/>
      <c r="G948" s="23"/>
      <c r="H948" s="23"/>
      <c r="I948" s="23"/>
      <c r="K948" s="30"/>
      <c r="L948" s="30"/>
      <c r="N948" s="30"/>
      <c r="O948" s="30"/>
      <c r="P948" s="30"/>
      <c r="Q948" s="30"/>
    </row>
    <row r="949" spans="1:17" s="22" customFormat="1" ht="12.75" hidden="1" customHeight="1" x14ac:dyDescent="0.25">
      <c r="A949" s="23"/>
      <c r="J949" s="23"/>
      <c r="K949" s="29"/>
      <c r="L949" s="29"/>
      <c r="N949" s="30"/>
      <c r="O949" s="30"/>
      <c r="P949" s="30"/>
      <c r="Q949" s="30"/>
    </row>
    <row r="950" spans="1:17" s="22" customFormat="1" x14ac:dyDescent="0.25">
      <c r="A950" s="24"/>
      <c r="K950" s="30"/>
      <c r="L950" s="30"/>
      <c r="N950" s="30"/>
      <c r="O950" s="30"/>
      <c r="P950" s="30"/>
      <c r="Q950" s="30"/>
    </row>
    <row r="951" spans="1:17" s="22" customFormat="1" x14ac:dyDescent="0.25">
      <c r="K951" s="30"/>
      <c r="L951" s="30"/>
      <c r="N951" s="30"/>
      <c r="O951" s="30"/>
      <c r="P951" s="30"/>
      <c r="Q951" s="30"/>
    </row>
    <row r="952" spans="1:17" s="22" customFormat="1" x14ac:dyDescent="0.25">
      <c r="K952" s="30"/>
      <c r="L952" s="30"/>
      <c r="N952" s="30"/>
      <c r="O952" s="30"/>
      <c r="P952" s="30"/>
      <c r="Q952" s="30"/>
    </row>
    <row r="953" spans="1:17" s="22" customFormat="1" x14ac:dyDescent="0.25">
      <c r="K953" s="30"/>
      <c r="L953" s="30"/>
      <c r="N953" s="30"/>
      <c r="O953" s="30"/>
      <c r="P953" s="30"/>
      <c r="Q953" s="30"/>
    </row>
    <row r="954" spans="1:17" s="22" customFormat="1" x14ac:dyDescent="0.25">
      <c r="K954" s="30"/>
      <c r="L954" s="30"/>
      <c r="N954" s="30"/>
      <c r="O954" s="30"/>
      <c r="P954" s="30"/>
      <c r="Q954" s="30"/>
    </row>
    <row r="955" spans="1:17" s="22" customFormat="1" x14ac:dyDescent="0.25">
      <c r="K955" s="30"/>
      <c r="L955" s="30"/>
      <c r="N955" s="30"/>
      <c r="O955" s="30"/>
      <c r="P955" s="30"/>
      <c r="Q955" s="30"/>
    </row>
    <row r="956" spans="1:17" s="22" customFormat="1" x14ac:dyDescent="0.25">
      <c r="K956" s="30"/>
      <c r="L956" s="30"/>
      <c r="N956" s="30"/>
      <c r="O956" s="30"/>
      <c r="P956" s="30"/>
      <c r="Q956" s="30"/>
    </row>
    <row r="957" spans="1:17" s="22" customFormat="1" x14ac:dyDescent="0.25">
      <c r="K957" s="30"/>
      <c r="L957" s="30"/>
      <c r="N957" s="30"/>
      <c r="O957" s="30"/>
      <c r="P957" s="30"/>
      <c r="Q957" s="30"/>
    </row>
    <row r="958" spans="1:17" s="22" customFormat="1" x14ac:dyDescent="0.25">
      <c r="K958" s="30"/>
      <c r="L958" s="30"/>
      <c r="N958" s="30"/>
      <c r="O958" s="30"/>
      <c r="P958" s="30"/>
      <c r="Q958" s="30"/>
    </row>
    <row r="959" spans="1:17" s="22" customFormat="1" x14ac:dyDescent="0.25">
      <c r="K959" s="30"/>
      <c r="L959" s="30"/>
      <c r="N959" s="30"/>
      <c r="O959" s="30"/>
      <c r="P959" s="30"/>
      <c r="Q959" s="30"/>
    </row>
    <row r="960" spans="1:17" s="22" customFormat="1" x14ac:dyDescent="0.25">
      <c r="K960" s="30"/>
      <c r="L960" s="30"/>
      <c r="N960" s="30"/>
      <c r="O960" s="30"/>
      <c r="P960" s="30"/>
      <c r="Q960" s="30"/>
    </row>
    <row r="961" spans="1:17" s="22" customFormat="1" x14ac:dyDescent="0.25">
      <c r="K961" s="30"/>
      <c r="L961" s="30"/>
      <c r="N961" s="30"/>
      <c r="O961" s="30"/>
      <c r="P961" s="30"/>
      <c r="Q961" s="30"/>
    </row>
    <row r="962" spans="1:17" s="22" customFormat="1" x14ac:dyDescent="0.25">
      <c r="K962" s="30"/>
      <c r="L962" s="30"/>
      <c r="N962" s="30"/>
      <c r="O962" s="30"/>
      <c r="P962" s="30"/>
      <c r="Q962" s="30"/>
    </row>
    <row r="963" spans="1:17" s="22" customFormat="1" x14ac:dyDescent="0.25">
      <c r="K963" s="30"/>
      <c r="L963" s="30"/>
      <c r="N963" s="30"/>
      <c r="O963" s="30"/>
      <c r="P963" s="30"/>
      <c r="Q963" s="30"/>
    </row>
    <row r="964" spans="1:17" s="22" customFormat="1" hidden="1" x14ac:dyDescent="0.25">
      <c r="K964" s="30"/>
      <c r="L964" s="30"/>
      <c r="N964" s="30"/>
      <c r="O964" s="30"/>
      <c r="P964" s="30"/>
      <c r="Q964" s="30"/>
    </row>
    <row r="965" spans="1:17" s="22" customFormat="1" hidden="1" x14ac:dyDescent="0.25">
      <c r="K965" s="30"/>
      <c r="L965" s="30"/>
      <c r="N965" s="30"/>
      <c r="O965" s="30"/>
      <c r="P965" s="30"/>
      <c r="Q965" s="30"/>
    </row>
    <row r="966" spans="1:17" s="22" customFormat="1" x14ac:dyDescent="0.25">
      <c r="K966" s="30"/>
      <c r="L966" s="30"/>
      <c r="N966" s="30"/>
      <c r="O966" s="30"/>
      <c r="P966" s="30"/>
      <c r="Q966" s="30"/>
    </row>
    <row r="967" spans="1:17" s="22" customFormat="1" x14ac:dyDescent="0.25">
      <c r="K967" s="30"/>
      <c r="L967" s="30"/>
      <c r="N967" s="30"/>
      <c r="O967" s="30"/>
      <c r="P967" s="30"/>
      <c r="Q967" s="30"/>
    </row>
    <row r="968" spans="1:17" s="23" customForma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30"/>
      <c r="L968" s="30"/>
      <c r="N968" s="29"/>
      <c r="O968" s="29"/>
      <c r="P968" s="29"/>
      <c r="Q968" s="29"/>
    </row>
    <row r="969" spans="1:17" s="22" customFormat="1" x14ac:dyDescent="0.25">
      <c r="K969" s="30"/>
      <c r="L969" s="30"/>
      <c r="N969" s="30"/>
      <c r="O969" s="30"/>
      <c r="P969" s="30"/>
      <c r="Q969" s="30"/>
    </row>
    <row r="970" spans="1:17" s="22" customFormat="1" x14ac:dyDescent="0.25">
      <c r="K970" s="30"/>
      <c r="L970" s="30"/>
      <c r="N970" s="30"/>
      <c r="O970" s="30"/>
      <c r="P970" s="30"/>
      <c r="Q970" s="30"/>
    </row>
    <row r="971" spans="1:17" s="22" customFormat="1" x14ac:dyDescent="0.25">
      <c r="K971" s="30"/>
      <c r="L971" s="30"/>
      <c r="N971" s="30"/>
      <c r="O971" s="30"/>
      <c r="P971" s="30"/>
      <c r="Q971" s="30"/>
    </row>
    <row r="972" spans="1:17" s="22" customFormat="1" x14ac:dyDescent="0.25">
      <c r="K972" s="30"/>
      <c r="L972" s="30"/>
      <c r="N972" s="30"/>
      <c r="O972" s="30"/>
      <c r="P972" s="30"/>
      <c r="Q972" s="30"/>
    </row>
    <row r="973" spans="1:17" s="22" customFormat="1" x14ac:dyDescent="0.25">
      <c r="K973" s="30"/>
      <c r="L973" s="30"/>
      <c r="N973" s="30"/>
      <c r="O973" s="30"/>
      <c r="P973" s="30"/>
      <c r="Q973" s="30"/>
    </row>
    <row r="974" spans="1:17" s="22" customFormat="1" x14ac:dyDescent="0.25">
      <c r="K974" s="30"/>
      <c r="L974" s="30"/>
      <c r="N974" s="30"/>
      <c r="O974" s="30"/>
      <c r="P974" s="30"/>
      <c r="Q974" s="30"/>
    </row>
    <row r="975" spans="1:17" s="22" customFormat="1" x14ac:dyDescent="0.25">
      <c r="K975" s="30"/>
      <c r="L975" s="30"/>
      <c r="N975" s="30"/>
      <c r="O975" s="30"/>
      <c r="P975" s="30"/>
      <c r="Q975" s="30"/>
    </row>
    <row r="976" spans="1:17" s="22" customFormat="1" x14ac:dyDescent="0.25">
      <c r="K976" s="30"/>
      <c r="L976" s="30"/>
      <c r="N976" s="30"/>
      <c r="O976" s="30"/>
      <c r="P976" s="30"/>
      <c r="Q976" s="30"/>
    </row>
    <row r="977" spans="11:17" s="22" customFormat="1" x14ac:dyDescent="0.25">
      <c r="K977" s="30"/>
      <c r="L977" s="30"/>
      <c r="N977" s="30"/>
      <c r="O977" s="30"/>
      <c r="P977" s="30"/>
      <c r="Q977" s="30"/>
    </row>
    <row r="978" spans="11:17" s="22" customFormat="1" x14ac:dyDescent="0.25">
      <c r="K978" s="30"/>
      <c r="L978" s="30"/>
      <c r="N978" s="30"/>
      <c r="O978" s="30"/>
      <c r="P978" s="30"/>
      <c r="Q978" s="30"/>
    </row>
    <row r="979" spans="11:17" s="22" customFormat="1" x14ac:dyDescent="0.25">
      <c r="K979" s="30"/>
      <c r="L979" s="30"/>
      <c r="N979" s="30"/>
      <c r="O979" s="30"/>
      <c r="P979" s="30"/>
      <c r="Q979" s="30"/>
    </row>
    <row r="980" spans="11:17" s="22" customFormat="1" x14ac:dyDescent="0.25">
      <c r="K980" s="30"/>
      <c r="L980" s="30"/>
      <c r="N980" s="30"/>
      <c r="O980" s="30"/>
      <c r="P980" s="30"/>
      <c r="Q980" s="30"/>
    </row>
    <row r="981" spans="11:17" s="22" customFormat="1" x14ac:dyDescent="0.25">
      <c r="K981" s="30"/>
      <c r="L981" s="30"/>
      <c r="N981" s="30"/>
      <c r="O981" s="30"/>
      <c r="P981" s="30"/>
      <c r="Q981" s="30"/>
    </row>
    <row r="982" spans="11:17" s="22" customFormat="1" x14ac:dyDescent="0.25">
      <c r="K982" s="30"/>
      <c r="L982" s="30"/>
      <c r="N982" s="30"/>
      <c r="O982" s="30"/>
      <c r="P982" s="30"/>
      <c r="Q982" s="30"/>
    </row>
    <row r="983" spans="11:17" s="22" customFormat="1" x14ac:dyDescent="0.25">
      <c r="K983" s="30"/>
      <c r="L983" s="30"/>
      <c r="N983" s="30"/>
      <c r="O983" s="30"/>
      <c r="P983" s="30"/>
      <c r="Q983" s="30"/>
    </row>
    <row r="984" spans="11:17" s="22" customFormat="1" x14ac:dyDescent="0.25">
      <c r="K984" s="30"/>
      <c r="L984" s="30"/>
      <c r="N984" s="30"/>
      <c r="O984" s="30"/>
      <c r="P984" s="30"/>
      <c r="Q984" s="30"/>
    </row>
    <row r="985" spans="11:17" s="22" customFormat="1" x14ac:dyDescent="0.25">
      <c r="K985" s="30"/>
      <c r="L985" s="30"/>
      <c r="N985" s="30"/>
      <c r="O985" s="30"/>
      <c r="P985" s="30"/>
      <c r="Q985" s="30"/>
    </row>
    <row r="986" spans="11:17" s="22" customFormat="1" x14ac:dyDescent="0.25">
      <c r="K986" s="30"/>
      <c r="L986" s="30"/>
      <c r="N986" s="30"/>
      <c r="O986" s="30"/>
      <c r="P986" s="30"/>
      <c r="Q986" s="30"/>
    </row>
    <row r="987" spans="11:17" s="22" customFormat="1" x14ac:dyDescent="0.25">
      <c r="K987" s="30"/>
      <c r="L987" s="30"/>
      <c r="N987" s="30"/>
      <c r="O987" s="30"/>
      <c r="P987" s="30"/>
      <c r="Q987" s="30"/>
    </row>
    <row r="988" spans="11:17" s="22" customFormat="1" x14ac:dyDescent="0.25">
      <c r="K988" s="30"/>
      <c r="L988" s="30"/>
      <c r="N988" s="30"/>
      <c r="O988" s="30"/>
      <c r="P988" s="30"/>
      <c r="Q988" s="30"/>
    </row>
    <row r="989" spans="11:17" s="22" customFormat="1" x14ac:dyDescent="0.25">
      <c r="K989" s="30"/>
      <c r="L989" s="30"/>
      <c r="N989" s="30"/>
      <c r="O989" s="30"/>
      <c r="P989" s="30"/>
      <c r="Q989" s="30"/>
    </row>
    <row r="990" spans="11:17" s="22" customFormat="1" x14ac:dyDescent="0.25">
      <c r="K990" s="30"/>
      <c r="L990" s="30"/>
      <c r="N990" s="30"/>
      <c r="O990" s="30"/>
      <c r="P990" s="30"/>
      <c r="Q990" s="30"/>
    </row>
    <row r="991" spans="11:17" s="22" customFormat="1" x14ac:dyDescent="0.25">
      <c r="K991" s="30"/>
      <c r="L991" s="30"/>
      <c r="N991" s="30"/>
      <c r="O991" s="30"/>
      <c r="P991" s="30"/>
      <c r="Q991" s="30"/>
    </row>
    <row r="992" spans="11:17" s="22" customFormat="1" x14ac:dyDescent="0.25">
      <c r="K992" s="30"/>
      <c r="L992" s="30"/>
      <c r="N992" s="30"/>
      <c r="O992" s="30"/>
      <c r="P992" s="30"/>
      <c r="Q992" s="30"/>
    </row>
    <row r="993" spans="11:17" s="22" customFormat="1" x14ac:dyDescent="0.25">
      <c r="K993" s="30"/>
      <c r="L993" s="30"/>
      <c r="N993" s="30"/>
      <c r="O993" s="30"/>
      <c r="P993" s="30"/>
      <c r="Q993" s="30"/>
    </row>
    <row r="994" spans="11:17" s="22" customFormat="1" x14ac:dyDescent="0.25">
      <c r="K994" s="30"/>
      <c r="L994" s="30"/>
      <c r="N994" s="30"/>
      <c r="O994" s="30"/>
      <c r="P994" s="30"/>
      <c r="Q994" s="30"/>
    </row>
    <row r="995" spans="11:17" s="22" customFormat="1" x14ac:dyDescent="0.25">
      <c r="K995" s="30"/>
      <c r="L995" s="30"/>
      <c r="N995" s="30"/>
      <c r="O995" s="30"/>
      <c r="P995" s="30"/>
      <c r="Q995" s="30"/>
    </row>
    <row r="996" spans="11:17" s="22" customFormat="1" x14ac:dyDescent="0.25">
      <c r="K996" s="30"/>
      <c r="L996" s="30"/>
      <c r="N996" s="30"/>
      <c r="O996" s="30"/>
      <c r="P996" s="30"/>
      <c r="Q996" s="30"/>
    </row>
    <row r="997" spans="11:17" s="22" customFormat="1" x14ac:dyDescent="0.25">
      <c r="K997" s="30"/>
      <c r="L997" s="30"/>
      <c r="N997" s="30"/>
      <c r="O997" s="30"/>
      <c r="P997" s="30"/>
      <c r="Q997" s="30"/>
    </row>
    <row r="998" spans="11:17" s="22" customFormat="1" x14ac:dyDescent="0.25">
      <c r="K998" s="30"/>
      <c r="L998" s="30"/>
      <c r="N998" s="30"/>
      <c r="O998" s="30"/>
      <c r="P998" s="30"/>
      <c r="Q998" s="30"/>
    </row>
    <row r="999" spans="11:17" s="22" customFormat="1" x14ac:dyDescent="0.25">
      <c r="K999" s="30"/>
      <c r="L999" s="30"/>
      <c r="N999" s="30"/>
      <c r="O999" s="30"/>
      <c r="P999" s="30"/>
      <c r="Q999" s="30"/>
    </row>
    <row r="1000" spans="11:17" s="22" customFormat="1" x14ac:dyDescent="0.25">
      <c r="K1000" s="30"/>
      <c r="L1000" s="30"/>
      <c r="N1000" s="30"/>
      <c r="O1000" s="30"/>
      <c r="P1000" s="30"/>
      <c r="Q1000" s="30"/>
    </row>
    <row r="1001" spans="11:17" s="22" customFormat="1" x14ac:dyDescent="0.25">
      <c r="K1001" s="30"/>
      <c r="L1001" s="30"/>
      <c r="N1001" s="30"/>
      <c r="O1001" s="30"/>
      <c r="P1001" s="30"/>
      <c r="Q1001" s="30"/>
    </row>
    <row r="1002" spans="11:17" s="22" customFormat="1" x14ac:dyDescent="0.25">
      <c r="K1002" s="30"/>
      <c r="L1002" s="30"/>
      <c r="N1002" s="30"/>
      <c r="O1002" s="30"/>
      <c r="P1002" s="30"/>
      <c r="Q1002" s="30"/>
    </row>
    <row r="1003" spans="11:17" s="22" customFormat="1" x14ac:dyDescent="0.25">
      <c r="K1003" s="30"/>
      <c r="L1003" s="30"/>
      <c r="N1003" s="30"/>
      <c r="O1003" s="30"/>
      <c r="P1003" s="30"/>
      <c r="Q1003" s="30"/>
    </row>
    <row r="1004" spans="11:17" s="22" customFormat="1" x14ac:dyDescent="0.25">
      <c r="K1004" s="30"/>
      <c r="L1004" s="30"/>
      <c r="N1004" s="30"/>
      <c r="O1004" s="30"/>
      <c r="P1004" s="30"/>
      <c r="Q1004" s="30"/>
    </row>
    <row r="1005" spans="11:17" s="22" customFormat="1" x14ac:dyDescent="0.25">
      <c r="K1005" s="30"/>
      <c r="L1005" s="30"/>
      <c r="N1005" s="30"/>
      <c r="O1005" s="30"/>
      <c r="P1005" s="30"/>
      <c r="Q1005" s="30"/>
    </row>
    <row r="1006" spans="11:17" s="22" customFormat="1" x14ac:dyDescent="0.25">
      <c r="K1006" s="30"/>
      <c r="L1006" s="30"/>
      <c r="N1006" s="30"/>
      <c r="O1006" s="30"/>
      <c r="P1006" s="30"/>
      <c r="Q1006" s="30"/>
    </row>
    <row r="1007" spans="11:17" s="22" customFormat="1" x14ac:dyDescent="0.25">
      <c r="K1007" s="30"/>
      <c r="L1007" s="30"/>
      <c r="N1007" s="30"/>
      <c r="O1007" s="30"/>
      <c r="P1007" s="30"/>
      <c r="Q1007" s="30"/>
    </row>
    <row r="1008" spans="11:17" s="22" customFormat="1" x14ac:dyDescent="0.25">
      <c r="K1008" s="30"/>
      <c r="L1008" s="30"/>
      <c r="N1008" s="30"/>
      <c r="O1008" s="30"/>
      <c r="P1008" s="30"/>
      <c r="Q1008" s="30"/>
    </row>
    <row r="1009" spans="11:17" s="22" customFormat="1" x14ac:dyDescent="0.25">
      <c r="K1009" s="30"/>
      <c r="L1009" s="30"/>
      <c r="N1009" s="30"/>
      <c r="O1009" s="30"/>
      <c r="P1009" s="30"/>
      <c r="Q1009" s="30"/>
    </row>
    <row r="1010" spans="11:17" s="22" customFormat="1" x14ac:dyDescent="0.25">
      <c r="K1010" s="30"/>
      <c r="L1010" s="30"/>
      <c r="N1010" s="30"/>
      <c r="O1010" s="30"/>
      <c r="P1010" s="30"/>
      <c r="Q1010" s="30"/>
    </row>
    <row r="1011" spans="11:17" s="22" customFormat="1" x14ac:dyDescent="0.25">
      <c r="K1011" s="30"/>
      <c r="L1011" s="30"/>
      <c r="N1011" s="30"/>
      <c r="O1011" s="30"/>
      <c r="P1011" s="30"/>
      <c r="Q1011" s="30"/>
    </row>
    <row r="1012" spans="11:17" s="22" customFormat="1" x14ac:dyDescent="0.25">
      <c r="K1012" s="30"/>
      <c r="L1012" s="30"/>
      <c r="N1012" s="30"/>
      <c r="O1012" s="30"/>
      <c r="P1012" s="30"/>
      <c r="Q1012" s="30"/>
    </row>
    <row r="1013" spans="11:17" s="22" customFormat="1" x14ac:dyDescent="0.25">
      <c r="K1013" s="30"/>
      <c r="L1013" s="30"/>
      <c r="N1013" s="30"/>
      <c r="O1013" s="30"/>
      <c r="P1013" s="30"/>
      <c r="Q1013" s="30"/>
    </row>
    <row r="1014" spans="11:17" s="22" customFormat="1" x14ac:dyDescent="0.25">
      <c r="K1014" s="30"/>
      <c r="L1014" s="30"/>
      <c r="N1014" s="30"/>
      <c r="O1014" s="30"/>
      <c r="P1014" s="30"/>
      <c r="Q1014" s="30"/>
    </row>
    <row r="1015" spans="11:17" s="22" customFormat="1" x14ac:dyDescent="0.25">
      <c r="K1015" s="30"/>
      <c r="L1015" s="30"/>
      <c r="N1015" s="30"/>
      <c r="O1015" s="30"/>
      <c r="P1015" s="30"/>
      <c r="Q1015" s="30"/>
    </row>
    <row r="1016" spans="11:17" s="22" customFormat="1" x14ac:dyDescent="0.25">
      <c r="K1016" s="30"/>
      <c r="L1016" s="30"/>
      <c r="N1016" s="30"/>
      <c r="O1016" s="30"/>
      <c r="P1016" s="30"/>
      <c r="Q1016" s="30"/>
    </row>
    <row r="1017" spans="11:17" s="22" customFormat="1" x14ac:dyDescent="0.25">
      <c r="K1017" s="30"/>
      <c r="L1017" s="30"/>
      <c r="N1017" s="30"/>
      <c r="O1017" s="30"/>
      <c r="P1017" s="30"/>
      <c r="Q1017" s="30"/>
    </row>
    <row r="1018" spans="11:17" s="22" customFormat="1" x14ac:dyDescent="0.25">
      <c r="K1018" s="30"/>
      <c r="L1018" s="30"/>
      <c r="N1018" s="30"/>
      <c r="O1018" s="30"/>
      <c r="P1018" s="30"/>
      <c r="Q1018" s="30"/>
    </row>
    <row r="1019" spans="11:17" s="22" customFormat="1" x14ac:dyDescent="0.25">
      <c r="K1019" s="30"/>
      <c r="L1019" s="30"/>
      <c r="N1019" s="30"/>
      <c r="O1019" s="30"/>
      <c r="P1019" s="30"/>
      <c r="Q1019" s="30"/>
    </row>
    <row r="1020" spans="11:17" s="22" customFormat="1" x14ac:dyDescent="0.25">
      <c r="K1020" s="30"/>
      <c r="L1020" s="30"/>
      <c r="N1020" s="30"/>
      <c r="O1020" s="30"/>
      <c r="P1020" s="30"/>
      <c r="Q1020" s="30"/>
    </row>
    <row r="1021" spans="11:17" s="22" customFormat="1" x14ac:dyDescent="0.25">
      <c r="K1021" s="30"/>
      <c r="L1021" s="30"/>
      <c r="N1021" s="30"/>
      <c r="O1021" s="30"/>
      <c r="P1021" s="30"/>
      <c r="Q1021" s="30"/>
    </row>
    <row r="1022" spans="11:17" s="22" customFormat="1" x14ac:dyDescent="0.25">
      <c r="K1022" s="30"/>
      <c r="L1022" s="30"/>
      <c r="N1022" s="30"/>
      <c r="O1022" s="30"/>
      <c r="P1022" s="30"/>
      <c r="Q1022" s="30"/>
    </row>
    <row r="1023" spans="11:17" s="22" customFormat="1" x14ac:dyDescent="0.25">
      <c r="K1023" s="30"/>
      <c r="L1023" s="30"/>
      <c r="N1023" s="30"/>
      <c r="O1023" s="30"/>
      <c r="P1023" s="30"/>
      <c r="Q1023" s="30"/>
    </row>
    <row r="1024" spans="11:17" s="22" customFormat="1" x14ac:dyDescent="0.25">
      <c r="K1024" s="30"/>
      <c r="L1024" s="30"/>
      <c r="N1024" s="30"/>
      <c r="O1024" s="30"/>
      <c r="P1024" s="30"/>
      <c r="Q1024" s="30"/>
    </row>
    <row r="1025" spans="11:17" s="22" customFormat="1" x14ac:dyDescent="0.25">
      <c r="K1025" s="30"/>
      <c r="L1025" s="30"/>
      <c r="N1025" s="30"/>
      <c r="O1025" s="30"/>
      <c r="P1025" s="30"/>
      <c r="Q1025" s="30"/>
    </row>
    <row r="1026" spans="11:17" s="22" customFormat="1" x14ac:dyDescent="0.25">
      <c r="K1026" s="30"/>
      <c r="L1026" s="30"/>
      <c r="N1026" s="30"/>
      <c r="O1026" s="30"/>
      <c r="P1026" s="30"/>
      <c r="Q1026" s="30"/>
    </row>
    <row r="1027" spans="11:17" s="22" customFormat="1" x14ac:dyDescent="0.25">
      <c r="K1027" s="30"/>
      <c r="L1027" s="30"/>
      <c r="N1027" s="30"/>
      <c r="O1027" s="30"/>
      <c r="P1027" s="30"/>
      <c r="Q1027" s="30"/>
    </row>
    <row r="1028" spans="11:17" s="22" customFormat="1" x14ac:dyDescent="0.25">
      <c r="K1028" s="30"/>
      <c r="L1028" s="30"/>
      <c r="N1028" s="30"/>
      <c r="O1028" s="30"/>
      <c r="P1028" s="30"/>
      <c r="Q1028" s="30"/>
    </row>
    <row r="1029" spans="11:17" s="22" customFormat="1" x14ac:dyDescent="0.25">
      <c r="K1029" s="30"/>
      <c r="L1029" s="30"/>
      <c r="N1029" s="30"/>
      <c r="O1029" s="30"/>
      <c r="P1029" s="30"/>
      <c r="Q1029" s="30"/>
    </row>
    <row r="1030" spans="11:17" s="22" customFormat="1" x14ac:dyDescent="0.25">
      <c r="K1030" s="30"/>
      <c r="L1030" s="30"/>
      <c r="N1030" s="30"/>
      <c r="O1030" s="30"/>
      <c r="P1030" s="30"/>
      <c r="Q1030" s="30"/>
    </row>
    <row r="1031" spans="11:17" s="22" customFormat="1" x14ac:dyDescent="0.25">
      <c r="K1031" s="30"/>
      <c r="L1031" s="30"/>
      <c r="N1031" s="30"/>
      <c r="O1031" s="30"/>
      <c r="P1031" s="30"/>
      <c r="Q1031" s="30"/>
    </row>
    <row r="1032" spans="11:17" s="22" customFormat="1" x14ac:dyDescent="0.25">
      <c r="K1032" s="30"/>
      <c r="L1032" s="30"/>
      <c r="N1032" s="30"/>
      <c r="O1032" s="30"/>
      <c r="P1032" s="30"/>
      <c r="Q1032" s="30"/>
    </row>
    <row r="1033" spans="11:17" s="22" customFormat="1" x14ac:dyDescent="0.25">
      <c r="K1033" s="30"/>
      <c r="L1033" s="30"/>
      <c r="N1033" s="30"/>
      <c r="O1033" s="30"/>
      <c r="P1033" s="30"/>
      <c r="Q1033" s="30"/>
    </row>
    <row r="1034" spans="11:17" s="22" customFormat="1" x14ac:dyDescent="0.25">
      <c r="K1034" s="30"/>
      <c r="L1034" s="30"/>
      <c r="N1034" s="30"/>
      <c r="O1034" s="30"/>
      <c r="P1034" s="30"/>
      <c r="Q1034" s="30"/>
    </row>
    <row r="1035" spans="11:17" s="22" customFormat="1" x14ac:dyDescent="0.25">
      <c r="K1035" s="30"/>
      <c r="L1035" s="30"/>
      <c r="N1035" s="30"/>
      <c r="O1035" s="30"/>
      <c r="P1035" s="30"/>
      <c r="Q1035" s="30"/>
    </row>
    <row r="1036" spans="11:17" s="22" customFormat="1" x14ac:dyDescent="0.25">
      <c r="K1036" s="30"/>
      <c r="L1036" s="30"/>
      <c r="N1036" s="30"/>
      <c r="O1036" s="30"/>
      <c r="P1036" s="30"/>
      <c r="Q1036" s="30"/>
    </row>
    <row r="1037" spans="11:17" s="22" customFormat="1" x14ac:dyDescent="0.25">
      <c r="K1037" s="30"/>
      <c r="L1037" s="30"/>
      <c r="N1037" s="30"/>
      <c r="O1037" s="30"/>
      <c r="P1037" s="30"/>
      <c r="Q1037" s="30"/>
    </row>
    <row r="1038" spans="11:17" s="22" customFormat="1" x14ac:dyDescent="0.25">
      <c r="K1038" s="30"/>
      <c r="L1038" s="30"/>
      <c r="N1038" s="30"/>
      <c r="O1038" s="30"/>
      <c r="P1038" s="30"/>
      <c r="Q1038" s="30"/>
    </row>
    <row r="1039" spans="11:17" s="22" customFormat="1" x14ac:dyDescent="0.25">
      <c r="K1039" s="30"/>
      <c r="L1039" s="30"/>
      <c r="N1039" s="30"/>
      <c r="O1039" s="30"/>
      <c r="P1039" s="30"/>
      <c r="Q1039" s="30"/>
    </row>
    <row r="1040" spans="11:17" s="22" customFormat="1" x14ac:dyDescent="0.25">
      <c r="K1040" s="30"/>
      <c r="L1040" s="30"/>
      <c r="N1040" s="30"/>
      <c r="O1040" s="30"/>
      <c r="P1040" s="30"/>
      <c r="Q1040" s="30"/>
    </row>
    <row r="1041" spans="11:17" s="22" customFormat="1" x14ac:dyDescent="0.25">
      <c r="K1041" s="30"/>
      <c r="L1041" s="30"/>
      <c r="N1041" s="30"/>
      <c r="O1041" s="30"/>
      <c r="P1041" s="30"/>
      <c r="Q1041" s="30"/>
    </row>
    <row r="1042" spans="11:17" s="22" customFormat="1" x14ac:dyDescent="0.25">
      <c r="K1042" s="30"/>
      <c r="L1042" s="30"/>
      <c r="N1042" s="30"/>
      <c r="O1042" s="30"/>
      <c r="P1042" s="30"/>
      <c r="Q1042" s="30"/>
    </row>
    <row r="1043" spans="11:17" s="22" customFormat="1" x14ac:dyDescent="0.25">
      <c r="K1043" s="30"/>
      <c r="L1043" s="30"/>
      <c r="N1043" s="30"/>
      <c r="O1043" s="30"/>
      <c r="P1043" s="30"/>
      <c r="Q1043" s="30"/>
    </row>
    <row r="1044" spans="11:17" s="22" customFormat="1" x14ac:dyDescent="0.25">
      <c r="K1044" s="30"/>
      <c r="L1044" s="30"/>
      <c r="N1044" s="30"/>
      <c r="O1044" s="30"/>
      <c r="P1044" s="30"/>
      <c r="Q1044" s="30"/>
    </row>
    <row r="1045" spans="11:17" s="22" customFormat="1" x14ac:dyDescent="0.25">
      <c r="K1045" s="30"/>
      <c r="L1045" s="30"/>
      <c r="N1045" s="30"/>
      <c r="O1045" s="30"/>
      <c r="P1045" s="30"/>
      <c r="Q1045" s="30"/>
    </row>
    <row r="1046" spans="11:17" s="22" customFormat="1" x14ac:dyDescent="0.25">
      <c r="K1046" s="30"/>
      <c r="L1046" s="30"/>
      <c r="N1046" s="30"/>
      <c r="O1046" s="30"/>
      <c r="P1046" s="30"/>
      <c r="Q1046" s="30"/>
    </row>
    <row r="1047" spans="11:17" s="22" customFormat="1" x14ac:dyDescent="0.25">
      <c r="K1047" s="30"/>
      <c r="L1047" s="30"/>
      <c r="N1047" s="30"/>
      <c r="O1047" s="30"/>
      <c r="P1047" s="30"/>
      <c r="Q1047" s="30"/>
    </row>
    <row r="1048" spans="11:17" s="22" customFormat="1" x14ac:dyDescent="0.25">
      <c r="K1048" s="30"/>
      <c r="L1048" s="30"/>
      <c r="N1048" s="30"/>
      <c r="O1048" s="30"/>
      <c r="P1048" s="30"/>
      <c r="Q1048" s="30"/>
    </row>
    <row r="1049" spans="11:17" s="22" customFormat="1" x14ac:dyDescent="0.25">
      <c r="K1049" s="30"/>
      <c r="L1049" s="30"/>
      <c r="N1049" s="30"/>
      <c r="O1049" s="30"/>
      <c r="P1049" s="30"/>
      <c r="Q1049" s="30"/>
    </row>
    <row r="1050" spans="11:17" s="22" customFormat="1" x14ac:dyDescent="0.25">
      <c r="K1050" s="30"/>
      <c r="L1050" s="30"/>
      <c r="N1050" s="30"/>
      <c r="O1050" s="30"/>
      <c r="P1050" s="30"/>
      <c r="Q1050" s="30"/>
    </row>
    <row r="1051" spans="11:17" s="22" customFormat="1" x14ac:dyDescent="0.25">
      <c r="K1051" s="30"/>
      <c r="L1051" s="30"/>
      <c r="N1051" s="30"/>
      <c r="O1051" s="30"/>
      <c r="P1051" s="30"/>
      <c r="Q1051" s="30"/>
    </row>
    <row r="1052" spans="11:17" s="22" customFormat="1" x14ac:dyDescent="0.25">
      <c r="K1052" s="30"/>
      <c r="L1052" s="30"/>
      <c r="N1052" s="30"/>
      <c r="O1052" s="30"/>
      <c r="P1052" s="30"/>
      <c r="Q1052" s="30"/>
    </row>
    <row r="1053" spans="11:17" s="22" customFormat="1" x14ac:dyDescent="0.25">
      <c r="K1053" s="30"/>
      <c r="L1053" s="30"/>
      <c r="N1053" s="30"/>
      <c r="O1053" s="30"/>
      <c r="P1053" s="30"/>
      <c r="Q1053" s="30"/>
    </row>
    <row r="1054" spans="11:17" s="22" customFormat="1" x14ac:dyDescent="0.25">
      <c r="K1054" s="30"/>
      <c r="L1054" s="30"/>
      <c r="N1054" s="30"/>
      <c r="O1054" s="30"/>
      <c r="P1054" s="30"/>
      <c r="Q1054" s="30"/>
    </row>
    <row r="1055" spans="11:17" s="22" customFormat="1" x14ac:dyDescent="0.25">
      <c r="K1055" s="30"/>
      <c r="L1055" s="30"/>
      <c r="N1055" s="30"/>
      <c r="O1055" s="30"/>
      <c r="P1055" s="30"/>
      <c r="Q1055" s="30"/>
    </row>
    <row r="1056" spans="11:17" s="22" customFormat="1" x14ac:dyDescent="0.25">
      <c r="K1056" s="30"/>
      <c r="L1056" s="30"/>
      <c r="N1056" s="30"/>
      <c r="O1056" s="30"/>
      <c r="P1056" s="30"/>
      <c r="Q1056" s="30"/>
    </row>
    <row r="1057" spans="11:17" s="22" customFormat="1" x14ac:dyDescent="0.25">
      <c r="K1057" s="30"/>
      <c r="L1057" s="30"/>
      <c r="N1057" s="30"/>
      <c r="O1057" s="30"/>
      <c r="P1057" s="30"/>
      <c r="Q1057" s="30"/>
    </row>
    <row r="1058" spans="11:17" s="22" customFormat="1" x14ac:dyDescent="0.25">
      <c r="K1058" s="30"/>
      <c r="L1058" s="30"/>
      <c r="N1058" s="30"/>
      <c r="O1058" s="30"/>
      <c r="P1058" s="30"/>
      <c r="Q1058" s="30"/>
    </row>
    <row r="1059" spans="11:17" s="22" customFormat="1" x14ac:dyDescent="0.25">
      <c r="K1059" s="30"/>
      <c r="L1059" s="30"/>
      <c r="N1059" s="30"/>
      <c r="O1059" s="30"/>
      <c r="P1059" s="30"/>
      <c r="Q1059" s="30"/>
    </row>
    <row r="1060" spans="11:17" s="22" customFormat="1" x14ac:dyDescent="0.25">
      <c r="K1060" s="30"/>
      <c r="L1060" s="30"/>
      <c r="N1060" s="30"/>
      <c r="O1060" s="30"/>
      <c r="P1060" s="30"/>
      <c r="Q1060" s="30"/>
    </row>
    <row r="1061" spans="11:17" s="22" customFormat="1" x14ac:dyDescent="0.25">
      <c r="K1061" s="30"/>
      <c r="L1061" s="30"/>
      <c r="N1061" s="30"/>
      <c r="O1061" s="30"/>
      <c r="P1061" s="30"/>
      <c r="Q1061" s="30"/>
    </row>
    <row r="1062" spans="11:17" s="22" customFormat="1" x14ac:dyDescent="0.25">
      <c r="K1062" s="30"/>
      <c r="L1062" s="30"/>
      <c r="N1062" s="30"/>
      <c r="O1062" s="30"/>
      <c r="P1062" s="30"/>
      <c r="Q1062" s="30"/>
    </row>
    <row r="1063" spans="11:17" s="22" customFormat="1" x14ac:dyDescent="0.25">
      <c r="K1063" s="30"/>
      <c r="L1063" s="30"/>
      <c r="N1063" s="30"/>
      <c r="O1063" s="30"/>
      <c r="P1063" s="30"/>
      <c r="Q1063" s="30"/>
    </row>
    <row r="1064" spans="11:17" s="22" customFormat="1" x14ac:dyDescent="0.25">
      <c r="K1064" s="30"/>
      <c r="L1064" s="30"/>
      <c r="N1064" s="30"/>
      <c r="O1064" s="30"/>
      <c r="P1064" s="30"/>
      <c r="Q1064" s="30"/>
    </row>
    <row r="1065" spans="11:17" s="22" customFormat="1" x14ac:dyDescent="0.25">
      <c r="K1065" s="30"/>
      <c r="L1065" s="30"/>
      <c r="N1065" s="30"/>
      <c r="O1065" s="30"/>
      <c r="P1065" s="30"/>
      <c r="Q1065" s="30"/>
    </row>
    <row r="1066" spans="11:17" s="22" customFormat="1" x14ac:dyDescent="0.25">
      <c r="K1066" s="30"/>
      <c r="L1066" s="30"/>
      <c r="N1066" s="30"/>
      <c r="O1066" s="30"/>
      <c r="P1066" s="30"/>
      <c r="Q1066" s="30"/>
    </row>
    <row r="1067" spans="11:17" s="22" customFormat="1" x14ac:dyDescent="0.25">
      <c r="K1067" s="30"/>
      <c r="L1067" s="30"/>
      <c r="N1067" s="30"/>
      <c r="O1067" s="30"/>
      <c r="P1067" s="30"/>
      <c r="Q1067" s="30"/>
    </row>
    <row r="1068" spans="11:17" s="22" customFormat="1" x14ac:dyDescent="0.25">
      <c r="K1068" s="30"/>
      <c r="L1068" s="30"/>
      <c r="N1068" s="30"/>
      <c r="O1068" s="30"/>
      <c r="P1068" s="30"/>
      <c r="Q1068" s="30"/>
    </row>
    <row r="1069" spans="11:17" s="22" customFormat="1" x14ac:dyDescent="0.25">
      <c r="K1069" s="30"/>
      <c r="L1069" s="30"/>
      <c r="N1069" s="30"/>
      <c r="O1069" s="30"/>
      <c r="P1069" s="30"/>
      <c r="Q1069" s="30"/>
    </row>
    <row r="1070" spans="11:17" s="22" customFormat="1" x14ac:dyDescent="0.25">
      <c r="K1070" s="30"/>
      <c r="L1070" s="30"/>
      <c r="N1070" s="30"/>
      <c r="O1070" s="30"/>
      <c r="P1070" s="30"/>
      <c r="Q1070" s="30"/>
    </row>
    <row r="1071" spans="11:17" s="22" customFormat="1" x14ac:dyDescent="0.25">
      <c r="K1071" s="30"/>
      <c r="L1071" s="30"/>
      <c r="N1071" s="30"/>
      <c r="O1071" s="30"/>
      <c r="P1071" s="30"/>
      <c r="Q1071" s="30"/>
    </row>
    <row r="1072" spans="11:17" s="22" customFormat="1" x14ac:dyDescent="0.25">
      <c r="K1072" s="30"/>
      <c r="L1072" s="30"/>
      <c r="N1072" s="30"/>
      <c r="O1072" s="30"/>
      <c r="P1072" s="30"/>
      <c r="Q1072" s="30"/>
    </row>
    <row r="1073" spans="11:17" s="22" customFormat="1" x14ac:dyDescent="0.25">
      <c r="K1073" s="30"/>
      <c r="L1073" s="30"/>
      <c r="N1073" s="30"/>
      <c r="O1073" s="30"/>
      <c r="P1073" s="30"/>
      <c r="Q1073" s="30"/>
    </row>
    <row r="1074" spans="11:17" s="22" customFormat="1" x14ac:dyDescent="0.25">
      <c r="K1074" s="30"/>
      <c r="L1074" s="30"/>
      <c r="N1074" s="30"/>
      <c r="O1074" s="30"/>
      <c r="P1074" s="30"/>
      <c r="Q1074" s="30"/>
    </row>
    <row r="1075" spans="11:17" s="22" customFormat="1" x14ac:dyDescent="0.25">
      <c r="K1075" s="30"/>
      <c r="L1075" s="30"/>
      <c r="N1075" s="30"/>
      <c r="O1075" s="30"/>
      <c r="P1075" s="30"/>
      <c r="Q1075" s="30"/>
    </row>
    <row r="1076" spans="11:17" s="22" customFormat="1" x14ac:dyDescent="0.25">
      <c r="K1076" s="30"/>
      <c r="L1076" s="30"/>
      <c r="N1076" s="30"/>
      <c r="O1076" s="30"/>
      <c r="P1076" s="30"/>
      <c r="Q1076" s="30"/>
    </row>
    <row r="1077" spans="11:17" s="22" customFormat="1" x14ac:dyDescent="0.25">
      <c r="K1077" s="30"/>
      <c r="L1077" s="30"/>
      <c r="N1077" s="30"/>
      <c r="O1077" s="30"/>
      <c r="P1077" s="30"/>
      <c r="Q1077" s="30"/>
    </row>
    <row r="1078" spans="11:17" s="22" customFormat="1" x14ac:dyDescent="0.25">
      <c r="K1078" s="30"/>
      <c r="L1078" s="30"/>
      <c r="N1078" s="30"/>
      <c r="O1078" s="30"/>
      <c r="P1078" s="30"/>
      <c r="Q1078" s="30"/>
    </row>
    <row r="1079" spans="11:17" s="22" customFormat="1" x14ac:dyDescent="0.25">
      <c r="K1079" s="30"/>
      <c r="L1079" s="30"/>
      <c r="N1079" s="30"/>
      <c r="O1079" s="30"/>
      <c r="P1079" s="30"/>
      <c r="Q1079" s="30"/>
    </row>
    <row r="1080" spans="11:17" s="22" customFormat="1" x14ac:dyDescent="0.25">
      <c r="K1080" s="30"/>
      <c r="L1080" s="30"/>
      <c r="N1080" s="30"/>
      <c r="O1080" s="30"/>
      <c r="P1080" s="30"/>
      <c r="Q1080" s="30"/>
    </row>
    <row r="1081" spans="11:17" s="22" customFormat="1" x14ac:dyDescent="0.25">
      <c r="K1081" s="30"/>
      <c r="L1081" s="30"/>
      <c r="N1081" s="30"/>
      <c r="O1081" s="30"/>
      <c r="P1081" s="30"/>
      <c r="Q1081" s="30"/>
    </row>
    <row r="1082" spans="11:17" s="22" customFormat="1" x14ac:dyDescent="0.25">
      <c r="K1082" s="30"/>
      <c r="L1082" s="30"/>
      <c r="N1082" s="30"/>
      <c r="O1082" s="30"/>
      <c r="P1082" s="30"/>
      <c r="Q1082" s="30"/>
    </row>
    <row r="1083" spans="11:17" s="22" customFormat="1" x14ac:dyDescent="0.25">
      <c r="K1083" s="30"/>
      <c r="L1083" s="30"/>
      <c r="N1083" s="30"/>
      <c r="O1083" s="30"/>
      <c r="P1083" s="30"/>
      <c r="Q1083" s="30"/>
    </row>
    <row r="1084" spans="11:17" s="22" customFormat="1" x14ac:dyDescent="0.25">
      <c r="K1084" s="30"/>
      <c r="L1084" s="30"/>
      <c r="N1084" s="30"/>
      <c r="O1084" s="30"/>
      <c r="P1084" s="30"/>
      <c r="Q1084" s="30"/>
    </row>
    <row r="1085" spans="11:17" s="22" customFormat="1" x14ac:dyDescent="0.25">
      <c r="K1085" s="30"/>
      <c r="L1085" s="30"/>
      <c r="N1085" s="30"/>
      <c r="O1085" s="30"/>
      <c r="P1085" s="30"/>
      <c r="Q1085" s="30"/>
    </row>
    <row r="1086" spans="11:17" s="22" customFormat="1" x14ac:dyDescent="0.25">
      <c r="K1086" s="30"/>
      <c r="L1086" s="30"/>
      <c r="N1086" s="30"/>
      <c r="O1086" s="30"/>
      <c r="P1086" s="30"/>
      <c r="Q1086" s="30"/>
    </row>
    <row r="1087" spans="11:17" s="22" customFormat="1" x14ac:dyDescent="0.25">
      <c r="K1087" s="30"/>
      <c r="L1087" s="30"/>
      <c r="N1087" s="30"/>
      <c r="O1087" s="30"/>
      <c r="P1087" s="30"/>
      <c r="Q1087" s="30"/>
    </row>
    <row r="1088" spans="11:17" s="22" customFormat="1" x14ac:dyDescent="0.25">
      <c r="K1088" s="30"/>
      <c r="L1088" s="30"/>
      <c r="N1088" s="30"/>
      <c r="O1088" s="30"/>
      <c r="P1088" s="30"/>
      <c r="Q1088" s="30"/>
    </row>
    <row r="1089" spans="11:17" s="22" customFormat="1" x14ac:dyDescent="0.25">
      <c r="K1089" s="30"/>
      <c r="L1089" s="30"/>
      <c r="N1089" s="30"/>
      <c r="O1089" s="30"/>
      <c r="P1089" s="30"/>
      <c r="Q1089" s="30"/>
    </row>
    <row r="1090" spans="11:17" s="22" customFormat="1" x14ac:dyDescent="0.25">
      <c r="K1090" s="30"/>
      <c r="L1090" s="30"/>
      <c r="N1090" s="30"/>
      <c r="O1090" s="30"/>
      <c r="P1090" s="30"/>
      <c r="Q1090" s="30"/>
    </row>
    <row r="1091" spans="11:17" s="22" customFormat="1" x14ac:dyDescent="0.25">
      <c r="K1091" s="30"/>
      <c r="L1091" s="30"/>
      <c r="N1091" s="30"/>
      <c r="O1091" s="30"/>
      <c r="P1091" s="30"/>
      <c r="Q1091" s="30"/>
    </row>
    <row r="1092" spans="11:17" s="22" customFormat="1" x14ac:dyDescent="0.25">
      <c r="K1092" s="30"/>
      <c r="L1092" s="30"/>
      <c r="N1092" s="30"/>
      <c r="O1092" s="30"/>
      <c r="P1092" s="30"/>
      <c r="Q1092" s="30"/>
    </row>
    <row r="1093" spans="11:17" s="22" customFormat="1" x14ac:dyDescent="0.25">
      <c r="K1093" s="30"/>
      <c r="L1093" s="30"/>
      <c r="N1093" s="30"/>
      <c r="O1093" s="30"/>
      <c r="P1093" s="30"/>
      <c r="Q1093" s="30"/>
    </row>
    <row r="1094" spans="11:17" s="22" customFormat="1" x14ac:dyDescent="0.25">
      <c r="K1094" s="30"/>
      <c r="L1094" s="30"/>
      <c r="N1094" s="30"/>
      <c r="O1094" s="30"/>
      <c r="P1094" s="30"/>
      <c r="Q1094" s="30"/>
    </row>
    <row r="1095" spans="11:17" s="22" customFormat="1" x14ac:dyDescent="0.25">
      <c r="K1095" s="30"/>
      <c r="L1095" s="30"/>
      <c r="N1095" s="30"/>
      <c r="O1095" s="30"/>
      <c r="P1095" s="30"/>
      <c r="Q1095" s="30"/>
    </row>
    <row r="1096" spans="11:17" s="22" customFormat="1" x14ac:dyDescent="0.25">
      <c r="K1096" s="30"/>
      <c r="L1096" s="30"/>
      <c r="N1096" s="30"/>
      <c r="O1096" s="30"/>
      <c r="P1096" s="30"/>
      <c r="Q1096" s="30"/>
    </row>
    <row r="1097" spans="11:17" s="22" customFormat="1" x14ac:dyDescent="0.25">
      <c r="K1097" s="30"/>
      <c r="L1097" s="30"/>
      <c r="N1097" s="30"/>
      <c r="O1097" s="30"/>
      <c r="P1097" s="30"/>
      <c r="Q1097" s="30"/>
    </row>
    <row r="1098" spans="11:17" s="22" customFormat="1" x14ac:dyDescent="0.25">
      <c r="K1098" s="30"/>
      <c r="L1098" s="30"/>
      <c r="N1098" s="30"/>
      <c r="O1098" s="30"/>
      <c r="P1098" s="30"/>
      <c r="Q1098" s="30"/>
    </row>
    <row r="1099" spans="11:17" s="22" customFormat="1" x14ac:dyDescent="0.25">
      <c r="K1099" s="30"/>
      <c r="L1099" s="30"/>
      <c r="N1099" s="30"/>
      <c r="O1099" s="30"/>
      <c r="P1099" s="30"/>
      <c r="Q1099" s="30"/>
    </row>
    <row r="1100" spans="11:17" s="22" customFormat="1" x14ac:dyDescent="0.25">
      <c r="K1100" s="30"/>
      <c r="L1100" s="30"/>
      <c r="N1100" s="30"/>
      <c r="O1100" s="30"/>
      <c r="P1100" s="30"/>
      <c r="Q1100" s="30"/>
    </row>
    <row r="1101" spans="11:17" s="22" customFormat="1" x14ac:dyDescent="0.25">
      <c r="K1101" s="30"/>
      <c r="L1101" s="30"/>
      <c r="N1101" s="30"/>
      <c r="O1101" s="30"/>
      <c r="P1101" s="30"/>
      <c r="Q1101" s="30"/>
    </row>
    <row r="1102" spans="11:17" s="22" customFormat="1" x14ac:dyDescent="0.25">
      <c r="K1102" s="30"/>
      <c r="L1102" s="30"/>
      <c r="N1102" s="30"/>
      <c r="O1102" s="30"/>
      <c r="P1102" s="30"/>
      <c r="Q1102" s="30"/>
    </row>
    <row r="1103" spans="11:17" s="22" customFormat="1" x14ac:dyDescent="0.25">
      <c r="K1103" s="30"/>
      <c r="L1103" s="30"/>
      <c r="N1103" s="30"/>
      <c r="O1103" s="30"/>
      <c r="P1103" s="30"/>
      <c r="Q1103" s="30"/>
    </row>
    <row r="1104" spans="11:17" s="22" customFormat="1" x14ac:dyDescent="0.25">
      <c r="K1104" s="30"/>
      <c r="L1104" s="30"/>
      <c r="N1104" s="30"/>
      <c r="O1104" s="30"/>
      <c r="P1104" s="30"/>
      <c r="Q1104" s="30"/>
    </row>
    <row r="1105" spans="11:17" s="22" customFormat="1" x14ac:dyDescent="0.25">
      <c r="K1105" s="30"/>
      <c r="L1105" s="30"/>
      <c r="N1105" s="30"/>
      <c r="O1105" s="30"/>
      <c r="P1105" s="30"/>
      <c r="Q1105" s="30"/>
    </row>
    <row r="1106" spans="11:17" s="22" customFormat="1" x14ac:dyDescent="0.25">
      <c r="K1106" s="30"/>
      <c r="L1106" s="30"/>
      <c r="N1106" s="30"/>
      <c r="O1106" s="30"/>
      <c r="P1106" s="30"/>
      <c r="Q1106" s="30"/>
    </row>
    <row r="1107" spans="11:17" s="22" customFormat="1" x14ac:dyDescent="0.25">
      <c r="K1107" s="30"/>
      <c r="L1107" s="30"/>
      <c r="N1107" s="30"/>
      <c r="O1107" s="30"/>
      <c r="P1107" s="30"/>
      <c r="Q1107" s="30"/>
    </row>
    <row r="1108" spans="11:17" s="22" customFormat="1" x14ac:dyDescent="0.25">
      <c r="K1108" s="30"/>
      <c r="L1108" s="30"/>
      <c r="N1108" s="30"/>
      <c r="O1108" s="30"/>
      <c r="P1108" s="30"/>
      <c r="Q1108" s="30"/>
    </row>
    <row r="1109" spans="11:17" s="22" customFormat="1" x14ac:dyDescent="0.25">
      <c r="K1109" s="30"/>
      <c r="L1109" s="30"/>
      <c r="N1109" s="30"/>
      <c r="O1109" s="30"/>
      <c r="P1109" s="30"/>
      <c r="Q1109" s="30"/>
    </row>
    <row r="1110" spans="11:17" s="22" customFormat="1" x14ac:dyDescent="0.25">
      <c r="K1110" s="30"/>
      <c r="L1110" s="30"/>
      <c r="N1110" s="30"/>
      <c r="O1110" s="30"/>
      <c r="P1110" s="30"/>
      <c r="Q1110" s="30"/>
    </row>
    <row r="1111" spans="11:17" s="22" customFormat="1" x14ac:dyDescent="0.25">
      <c r="K1111" s="30"/>
      <c r="L1111" s="30"/>
      <c r="N1111" s="30"/>
      <c r="O1111" s="30"/>
      <c r="P1111" s="30"/>
      <c r="Q1111" s="30"/>
    </row>
    <row r="1112" spans="11:17" s="22" customFormat="1" x14ac:dyDescent="0.25">
      <c r="K1112" s="30"/>
      <c r="L1112" s="30"/>
      <c r="N1112" s="30"/>
      <c r="O1112" s="30"/>
      <c r="P1112" s="30"/>
      <c r="Q1112" s="30"/>
    </row>
    <row r="1113" spans="11:17" s="22" customFormat="1" x14ac:dyDescent="0.25">
      <c r="K1113" s="30"/>
      <c r="L1113" s="30"/>
      <c r="N1113" s="30"/>
      <c r="O1113" s="30"/>
      <c r="P1113" s="30"/>
      <c r="Q1113" s="30"/>
    </row>
    <row r="1114" spans="11:17" s="22" customFormat="1" x14ac:dyDescent="0.25">
      <c r="K1114" s="30"/>
      <c r="L1114" s="30"/>
      <c r="N1114" s="30"/>
      <c r="O1114" s="30"/>
      <c r="P1114" s="30"/>
      <c r="Q1114" s="30"/>
    </row>
    <row r="1115" spans="11:17" s="22" customFormat="1" x14ac:dyDescent="0.25">
      <c r="K1115" s="30"/>
      <c r="L1115" s="30"/>
      <c r="N1115" s="30"/>
      <c r="O1115" s="30"/>
      <c r="P1115" s="30"/>
      <c r="Q1115" s="30"/>
    </row>
    <row r="1116" spans="11:17" s="22" customFormat="1" x14ac:dyDescent="0.25">
      <c r="K1116" s="30"/>
      <c r="L1116" s="30"/>
      <c r="N1116" s="30"/>
      <c r="O1116" s="30"/>
      <c r="P1116" s="30"/>
      <c r="Q1116" s="30"/>
    </row>
    <row r="1117" spans="11:17" s="22" customFormat="1" x14ac:dyDescent="0.25">
      <c r="K1117" s="30"/>
      <c r="L1117" s="30"/>
      <c r="N1117" s="30"/>
      <c r="O1117" s="30"/>
      <c r="P1117" s="30"/>
      <c r="Q1117" s="30"/>
    </row>
    <row r="1118" spans="11:17" s="22" customFormat="1" x14ac:dyDescent="0.25">
      <c r="K1118" s="30"/>
      <c r="L1118" s="30"/>
      <c r="N1118" s="30"/>
      <c r="O1118" s="30"/>
      <c r="P1118" s="30"/>
      <c r="Q1118" s="30"/>
    </row>
    <row r="1119" spans="11:17" s="22" customFormat="1" x14ac:dyDescent="0.25">
      <c r="K1119" s="30"/>
      <c r="L1119" s="30"/>
      <c r="N1119" s="30"/>
      <c r="O1119" s="30"/>
      <c r="P1119" s="30"/>
      <c r="Q1119" s="30"/>
    </row>
    <row r="1120" spans="11:17" s="22" customFormat="1" x14ac:dyDescent="0.25">
      <c r="K1120" s="30"/>
      <c r="L1120" s="30"/>
      <c r="N1120" s="30"/>
      <c r="O1120" s="30"/>
      <c r="P1120" s="30"/>
      <c r="Q1120" s="30"/>
    </row>
    <row r="1121" spans="11:17" s="22" customFormat="1" x14ac:dyDescent="0.25">
      <c r="K1121" s="30"/>
      <c r="L1121" s="30"/>
      <c r="N1121" s="30"/>
      <c r="O1121" s="30"/>
      <c r="P1121" s="30"/>
      <c r="Q1121" s="30"/>
    </row>
    <row r="1122" spans="11:17" s="22" customFormat="1" x14ac:dyDescent="0.25">
      <c r="K1122" s="30"/>
      <c r="L1122" s="30"/>
      <c r="N1122" s="30"/>
      <c r="O1122" s="30"/>
      <c r="P1122" s="30"/>
      <c r="Q1122" s="30"/>
    </row>
    <row r="1123" spans="11:17" s="22" customFormat="1" x14ac:dyDescent="0.25">
      <c r="K1123" s="30"/>
      <c r="L1123" s="30"/>
      <c r="N1123" s="30"/>
      <c r="O1123" s="30"/>
      <c r="P1123" s="30"/>
      <c r="Q1123" s="30"/>
    </row>
    <row r="1124" spans="11:17" s="22" customFormat="1" x14ac:dyDescent="0.25">
      <c r="K1124" s="30"/>
      <c r="L1124" s="30"/>
      <c r="N1124" s="30"/>
      <c r="O1124" s="30"/>
      <c r="P1124" s="30"/>
      <c r="Q1124" s="30"/>
    </row>
    <row r="1125" spans="11:17" s="22" customFormat="1" x14ac:dyDescent="0.25">
      <c r="K1125" s="30"/>
      <c r="L1125" s="30"/>
      <c r="N1125" s="30"/>
      <c r="O1125" s="30"/>
      <c r="P1125" s="30"/>
      <c r="Q1125" s="30"/>
    </row>
    <row r="1126" spans="11:17" s="22" customFormat="1" x14ac:dyDescent="0.25">
      <c r="K1126" s="30"/>
      <c r="L1126" s="30"/>
      <c r="N1126" s="30"/>
      <c r="O1126" s="30"/>
      <c r="P1126" s="30"/>
      <c r="Q1126" s="30"/>
    </row>
    <row r="1127" spans="11:17" s="22" customFormat="1" x14ac:dyDescent="0.25">
      <c r="K1127" s="30"/>
      <c r="L1127" s="30"/>
      <c r="N1127" s="30"/>
      <c r="O1127" s="30"/>
      <c r="P1127" s="30"/>
      <c r="Q1127" s="30"/>
    </row>
    <row r="1128" spans="11:17" s="22" customFormat="1" x14ac:dyDescent="0.25">
      <c r="K1128" s="30"/>
      <c r="L1128" s="30"/>
      <c r="N1128" s="30"/>
      <c r="O1128" s="30"/>
      <c r="P1128" s="30"/>
      <c r="Q1128" s="30"/>
    </row>
    <row r="1129" spans="11:17" s="22" customFormat="1" x14ac:dyDescent="0.25">
      <c r="K1129" s="30"/>
      <c r="L1129" s="30"/>
      <c r="N1129" s="30"/>
      <c r="O1129" s="30"/>
      <c r="P1129" s="30"/>
      <c r="Q1129" s="30"/>
    </row>
    <row r="1130" spans="11:17" s="22" customFormat="1" x14ac:dyDescent="0.25">
      <c r="K1130" s="30"/>
      <c r="L1130" s="30"/>
      <c r="N1130" s="30"/>
      <c r="O1130" s="30"/>
      <c r="P1130" s="30"/>
      <c r="Q1130" s="30"/>
    </row>
    <row r="1131" spans="11:17" s="22" customFormat="1" x14ac:dyDescent="0.25">
      <c r="K1131" s="30"/>
      <c r="L1131" s="30"/>
      <c r="N1131" s="30"/>
      <c r="O1131" s="30"/>
      <c r="P1131" s="30"/>
      <c r="Q1131" s="30"/>
    </row>
    <row r="1132" spans="11:17" s="22" customFormat="1" x14ac:dyDescent="0.25">
      <c r="K1132" s="30"/>
      <c r="L1132" s="30"/>
      <c r="N1132" s="30"/>
      <c r="O1132" s="30"/>
      <c r="P1132" s="30"/>
      <c r="Q1132" s="30"/>
    </row>
    <row r="1133" spans="11:17" s="22" customFormat="1" x14ac:dyDescent="0.25">
      <c r="K1133" s="30"/>
      <c r="L1133" s="30"/>
      <c r="N1133" s="30"/>
      <c r="O1133" s="30"/>
      <c r="P1133" s="30"/>
      <c r="Q1133" s="30"/>
    </row>
    <row r="1134" spans="11:17" s="22" customFormat="1" x14ac:dyDescent="0.25">
      <c r="K1134" s="30"/>
      <c r="L1134" s="30"/>
      <c r="N1134" s="30"/>
      <c r="O1134" s="30"/>
      <c r="P1134" s="30"/>
      <c r="Q1134" s="30"/>
    </row>
    <row r="1135" spans="11:17" s="22" customFormat="1" x14ac:dyDescent="0.25">
      <c r="K1135" s="30"/>
      <c r="L1135" s="30"/>
      <c r="N1135" s="30"/>
      <c r="O1135" s="30"/>
      <c r="P1135" s="30"/>
      <c r="Q1135" s="30"/>
    </row>
    <row r="1136" spans="11:17" s="22" customFormat="1" x14ac:dyDescent="0.25">
      <c r="K1136" s="30"/>
      <c r="L1136" s="30"/>
      <c r="N1136" s="30"/>
      <c r="O1136" s="30"/>
      <c r="P1136" s="30"/>
      <c r="Q1136" s="30"/>
    </row>
    <row r="1137" spans="11:17" s="22" customFormat="1" x14ac:dyDescent="0.25">
      <c r="K1137" s="30"/>
      <c r="L1137" s="30"/>
      <c r="N1137" s="30"/>
      <c r="O1137" s="30"/>
      <c r="P1137" s="30"/>
      <c r="Q1137" s="30"/>
    </row>
    <row r="1138" spans="11:17" s="22" customFormat="1" x14ac:dyDescent="0.25">
      <c r="K1138" s="30"/>
      <c r="L1138" s="30"/>
      <c r="N1138" s="30"/>
      <c r="O1138" s="30"/>
      <c r="P1138" s="30"/>
      <c r="Q1138" s="30"/>
    </row>
    <row r="1139" spans="11:17" s="22" customFormat="1" x14ac:dyDescent="0.25">
      <c r="K1139" s="30"/>
      <c r="L1139" s="30"/>
      <c r="N1139" s="30"/>
      <c r="O1139" s="30"/>
      <c r="P1139" s="30"/>
      <c r="Q1139" s="30"/>
    </row>
    <row r="1140" spans="11:17" s="22" customFormat="1" x14ac:dyDescent="0.25">
      <c r="K1140" s="30"/>
      <c r="L1140" s="30"/>
      <c r="N1140" s="30"/>
      <c r="O1140" s="30"/>
      <c r="P1140" s="30"/>
      <c r="Q1140" s="30"/>
    </row>
    <row r="1141" spans="11:17" s="22" customFormat="1" x14ac:dyDescent="0.25">
      <c r="K1141" s="30"/>
      <c r="L1141" s="30"/>
      <c r="N1141" s="30"/>
      <c r="O1141" s="30"/>
      <c r="P1141" s="30"/>
      <c r="Q1141" s="30"/>
    </row>
    <row r="1142" spans="11:17" s="22" customFormat="1" x14ac:dyDescent="0.25">
      <c r="K1142" s="30"/>
      <c r="L1142" s="30"/>
      <c r="N1142" s="30"/>
      <c r="O1142" s="30"/>
      <c r="P1142" s="30"/>
      <c r="Q1142" s="30"/>
    </row>
    <row r="1143" spans="11:17" s="22" customFormat="1" x14ac:dyDescent="0.25">
      <c r="K1143" s="30"/>
      <c r="L1143" s="30"/>
      <c r="N1143" s="30"/>
      <c r="O1143" s="30"/>
      <c r="P1143" s="30"/>
      <c r="Q1143" s="30"/>
    </row>
    <row r="1144" spans="11:17" s="22" customFormat="1" x14ac:dyDescent="0.25">
      <c r="K1144" s="30"/>
      <c r="L1144" s="30"/>
      <c r="N1144" s="30"/>
      <c r="O1144" s="30"/>
      <c r="P1144" s="30"/>
      <c r="Q1144" s="30"/>
    </row>
    <row r="1145" spans="11:17" s="22" customFormat="1" x14ac:dyDescent="0.25">
      <c r="K1145" s="30"/>
      <c r="L1145" s="30"/>
      <c r="N1145" s="30"/>
      <c r="O1145" s="30"/>
      <c r="P1145" s="30"/>
      <c r="Q1145" s="30"/>
    </row>
    <row r="1146" spans="11:17" s="22" customFormat="1" x14ac:dyDescent="0.25">
      <c r="K1146" s="30"/>
      <c r="L1146" s="30"/>
      <c r="N1146" s="30"/>
      <c r="O1146" s="30"/>
      <c r="P1146" s="30"/>
      <c r="Q1146" s="30"/>
    </row>
    <row r="1147" spans="11:17" s="22" customFormat="1" x14ac:dyDescent="0.25">
      <c r="K1147" s="30"/>
      <c r="L1147" s="30"/>
      <c r="N1147" s="30"/>
      <c r="O1147" s="30"/>
      <c r="P1147" s="30"/>
      <c r="Q1147" s="30"/>
    </row>
    <row r="1148" spans="11:17" s="22" customFormat="1" x14ac:dyDescent="0.25">
      <c r="K1148" s="30"/>
      <c r="L1148" s="30"/>
      <c r="N1148" s="30"/>
      <c r="O1148" s="30"/>
      <c r="P1148" s="30"/>
      <c r="Q1148" s="30"/>
    </row>
    <row r="1149" spans="11:17" s="22" customFormat="1" x14ac:dyDescent="0.25">
      <c r="K1149" s="30"/>
      <c r="L1149" s="30"/>
      <c r="N1149" s="30"/>
      <c r="O1149" s="30"/>
      <c r="P1149" s="30"/>
      <c r="Q1149" s="30"/>
    </row>
    <row r="1150" spans="11:17" s="22" customFormat="1" x14ac:dyDescent="0.25">
      <c r="K1150" s="30"/>
      <c r="L1150" s="30"/>
      <c r="N1150" s="30"/>
      <c r="O1150" s="30"/>
      <c r="P1150" s="30"/>
      <c r="Q1150" s="30"/>
    </row>
    <row r="1151" spans="11:17" s="22" customFormat="1" x14ac:dyDescent="0.25">
      <c r="K1151" s="30"/>
      <c r="L1151" s="30"/>
      <c r="N1151" s="30"/>
      <c r="O1151" s="30"/>
      <c r="P1151" s="30"/>
      <c r="Q1151" s="30"/>
    </row>
    <row r="1152" spans="11:17" s="22" customFormat="1" x14ac:dyDescent="0.25">
      <c r="K1152" s="30"/>
      <c r="L1152" s="30"/>
      <c r="N1152" s="30"/>
      <c r="O1152" s="30"/>
      <c r="P1152" s="30"/>
      <c r="Q1152" s="30"/>
    </row>
    <row r="1153" spans="11:17" s="22" customFormat="1" x14ac:dyDescent="0.25">
      <c r="K1153" s="30"/>
      <c r="L1153" s="30"/>
      <c r="N1153" s="30"/>
      <c r="O1153" s="30"/>
      <c r="P1153" s="30"/>
      <c r="Q1153" s="30"/>
    </row>
    <row r="1154" spans="11:17" s="22" customFormat="1" x14ac:dyDescent="0.25">
      <c r="K1154" s="30"/>
      <c r="L1154" s="30"/>
      <c r="N1154" s="30"/>
      <c r="O1154" s="30"/>
      <c r="P1154" s="30"/>
      <c r="Q1154" s="30"/>
    </row>
    <row r="1155" spans="11:17" s="22" customFormat="1" x14ac:dyDescent="0.25">
      <c r="K1155" s="30"/>
      <c r="L1155" s="30"/>
      <c r="N1155" s="30"/>
      <c r="O1155" s="30"/>
      <c r="P1155" s="30"/>
      <c r="Q1155" s="30"/>
    </row>
    <row r="1156" spans="11:17" s="22" customFormat="1" x14ac:dyDescent="0.25">
      <c r="K1156" s="30"/>
      <c r="L1156" s="30"/>
      <c r="N1156" s="30"/>
      <c r="O1156" s="30"/>
      <c r="P1156" s="30"/>
      <c r="Q1156" s="30"/>
    </row>
    <row r="1157" spans="11:17" s="22" customFormat="1" x14ac:dyDescent="0.25">
      <c r="K1157" s="30"/>
      <c r="L1157" s="30"/>
      <c r="N1157" s="30"/>
      <c r="O1157" s="30"/>
      <c r="P1157" s="30"/>
      <c r="Q1157" s="30"/>
    </row>
    <row r="1158" spans="11:17" s="22" customFormat="1" x14ac:dyDescent="0.25">
      <c r="K1158" s="30"/>
      <c r="L1158" s="30"/>
      <c r="N1158" s="30"/>
      <c r="O1158" s="30"/>
      <c r="P1158" s="30"/>
      <c r="Q1158" s="30"/>
    </row>
    <row r="1159" spans="11:17" s="22" customFormat="1" x14ac:dyDescent="0.25">
      <c r="K1159" s="30"/>
      <c r="L1159" s="30"/>
      <c r="N1159" s="30"/>
      <c r="O1159" s="30"/>
      <c r="P1159" s="30"/>
      <c r="Q1159" s="30"/>
    </row>
    <row r="1160" spans="11:17" s="22" customFormat="1" x14ac:dyDescent="0.25">
      <c r="K1160" s="30"/>
      <c r="L1160" s="30"/>
      <c r="N1160" s="30"/>
      <c r="O1160" s="30"/>
      <c r="P1160" s="30"/>
      <c r="Q1160" s="30"/>
    </row>
    <row r="1161" spans="11:17" s="22" customFormat="1" x14ac:dyDescent="0.25">
      <c r="K1161" s="30"/>
      <c r="L1161" s="30"/>
      <c r="N1161" s="30"/>
      <c r="O1161" s="30"/>
      <c r="P1161" s="30"/>
      <c r="Q1161" s="30"/>
    </row>
    <row r="1162" spans="11:17" s="22" customFormat="1" x14ac:dyDescent="0.25">
      <c r="K1162" s="30"/>
      <c r="L1162" s="30"/>
      <c r="N1162" s="30"/>
      <c r="O1162" s="30"/>
      <c r="P1162" s="30"/>
      <c r="Q1162" s="30"/>
    </row>
    <row r="1163" spans="11:17" s="22" customFormat="1" x14ac:dyDescent="0.25">
      <c r="K1163" s="30"/>
      <c r="L1163" s="30"/>
      <c r="N1163" s="30"/>
      <c r="O1163" s="30"/>
      <c r="P1163" s="30"/>
      <c r="Q1163" s="30"/>
    </row>
    <row r="1164" spans="11:17" s="22" customFormat="1" x14ac:dyDescent="0.25">
      <c r="K1164" s="30"/>
      <c r="L1164" s="30"/>
      <c r="N1164" s="30"/>
      <c r="O1164" s="30"/>
      <c r="P1164" s="30"/>
      <c r="Q1164" s="30"/>
    </row>
    <row r="1165" spans="11:17" s="22" customFormat="1" x14ac:dyDescent="0.25">
      <c r="K1165" s="30"/>
      <c r="L1165" s="30"/>
      <c r="N1165" s="30"/>
      <c r="O1165" s="30"/>
      <c r="P1165" s="30"/>
      <c r="Q1165" s="30"/>
    </row>
    <row r="1166" spans="11:17" s="22" customFormat="1" x14ac:dyDescent="0.25">
      <c r="K1166" s="30"/>
      <c r="L1166" s="30"/>
      <c r="N1166" s="30"/>
      <c r="O1166" s="30"/>
      <c r="P1166" s="30"/>
      <c r="Q1166" s="30"/>
    </row>
    <row r="1167" spans="11:17" s="22" customFormat="1" x14ac:dyDescent="0.25">
      <c r="K1167" s="30"/>
      <c r="L1167" s="30"/>
      <c r="N1167" s="30"/>
      <c r="O1167" s="30"/>
      <c r="P1167" s="30"/>
      <c r="Q1167" s="30"/>
    </row>
    <row r="1168" spans="11:17" s="22" customFormat="1" x14ac:dyDescent="0.25">
      <c r="K1168" s="30"/>
      <c r="L1168" s="30"/>
      <c r="N1168" s="30"/>
      <c r="O1168" s="30"/>
      <c r="P1168" s="30"/>
      <c r="Q1168" s="30"/>
    </row>
    <row r="1169" spans="11:17" s="22" customFormat="1" x14ac:dyDescent="0.25">
      <c r="K1169" s="30"/>
      <c r="L1169" s="30"/>
      <c r="N1169" s="30"/>
      <c r="O1169" s="30"/>
      <c r="P1169" s="30"/>
      <c r="Q1169" s="30"/>
    </row>
    <row r="1170" spans="11:17" s="22" customFormat="1" x14ac:dyDescent="0.25">
      <c r="K1170" s="30"/>
      <c r="L1170" s="30"/>
      <c r="N1170" s="30"/>
      <c r="O1170" s="30"/>
      <c r="P1170" s="30"/>
      <c r="Q1170" s="30"/>
    </row>
    <row r="1171" spans="11:17" s="22" customFormat="1" x14ac:dyDescent="0.25">
      <c r="K1171" s="30"/>
      <c r="L1171" s="30"/>
      <c r="N1171" s="30"/>
      <c r="O1171" s="30"/>
      <c r="P1171" s="30"/>
      <c r="Q1171" s="30"/>
    </row>
    <row r="1172" spans="11:17" s="22" customFormat="1" x14ac:dyDescent="0.25">
      <c r="K1172" s="30"/>
      <c r="L1172" s="30"/>
      <c r="N1172" s="30"/>
      <c r="O1172" s="30"/>
      <c r="P1172" s="30"/>
      <c r="Q1172" s="30"/>
    </row>
    <row r="1173" spans="11:17" s="22" customFormat="1" x14ac:dyDescent="0.25">
      <c r="K1173" s="30"/>
      <c r="L1173" s="30"/>
      <c r="N1173" s="30"/>
      <c r="O1173" s="30"/>
      <c r="P1173" s="30"/>
      <c r="Q1173" s="30"/>
    </row>
    <row r="1174" spans="11:17" s="22" customFormat="1" x14ac:dyDescent="0.25">
      <c r="K1174" s="30"/>
      <c r="L1174" s="30"/>
      <c r="N1174" s="30"/>
      <c r="O1174" s="30"/>
      <c r="P1174" s="30"/>
      <c r="Q1174" s="30"/>
    </row>
    <row r="1175" spans="11:17" s="22" customFormat="1" x14ac:dyDescent="0.25">
      <c r="K1175" s="30"/>
      <c r="L1175" s="30"/>
      <c r="N1175" s="30"/>
      <c r="O1175" s="30"/>
      <c r="P1175" s="30"/>
      <c r="Q1175" s="30"/>
    </row>
    <row r="1176" spans="11:17" s="22" customFormat="1" x14ac:dyDescent="0.25">
      <c r="K1176" s="30"/>
      <c r="L1176" s="30"/>
      <c r="N1176" s="30"/>
      <c r="O1176" s="30"/>
      <c r="P1176" s="30"/>
      <c r="Q1176" s="30"/>
    </row>
    <row r="1177" spans="11:17" s="22" customFormat="1" x14ac:dyDescent="0.25">
      <c r="K1177" s="30"/>
      <c r="L1177" s="30"/>
      <c r="N1177" s="30"/>
      <c r="O1177" s="30"/>
      <c r="P1177" s="30"/>
      <c r="Q1177" s="30"/>
    </row>
    <row r="1178" spans="11:17" s="22" customFormat="1" x14ac:dyDescent="0.25">
      <c r="K1178" s="30"/>
      <c r="L1178" s="30"/>
      <c r="N1178" s="30"/>
      <c r="O1178" s="30"/>
      <c r="P1178" s="30"/>
      <c r="Q1178" s="30"/>
    </row>
    <row r="1179" spans="11:17" s="22" customFormat="1" x14ac:dyDescent="0.25">
      <c r="K1179" s="30"/>
      <c r="L1179" s="30"/>
      <c r="N1179" s="30"/>
      <c r="O1179" s="30"/>
      <c r="P1179" s="30"/>
      <c r="Q1179" s="30"/>
    </row>
    <row r="1180" spans="11:17" s="22" customFormat="1" x14ac:dyDescent="0.25">
      <c r="K1180" s="30"/>
      <c r="L1180" s="30"/>
      <c r="N1180" s="30"/>
      <c r="O1180" s="30"/>
      <c r="P1180" s="30"/>
      <c r="Q1180" s="30"/>
    </row>
    <row r="1181" spans="11:17" s="22" customFormat="1" x14ac:dyDescent="0.25">
      <c r="K1181" s="30"/>
      <c r="L1181" s="30"/>
      <c r="N1181" s="30"/>
      <c r="O1181" s="30"/>
      <c r="P1181" s="30"/>
      <c r="Q1181" s="30"/>
    </row>
    <row r="1182" spans="11:17" s="22" customFormat="1" x14ac:dyDescent="0.25">
      <c r="K1182" s="30"/>
      <c r="L1182" s="30"/>
      <c r="N1182" s="30"/>
      <c r="O1182" s="30"/>
      <c r="P1182" s="30"/>
      <c r="Q1182" s="30"/>
    </row>
    <row r="1183" spans="11:17" s="22" customFormat="1" x14ac:dyDescent="0.25">
      <c r="K1183" s="30"/>
      <c r="L1183" s="30"/>
      <c r="N1183" s="30"/>
      <c r="O1183" s="30"/>
      <c r="P1183" s="30"/>
      <c r="Q1183" s="30"/>
    </row>
    <row r="1184" spans="11:17" s="22" customFormat="1" x14ac:dyDescent="0.25">
      <c r="K1184" s="30"/>
      <c r="L1184" s="30"/>
      <c r="N1184" s="30"/>
      <c r="O1184" s="30"/>
      <c r="P1184" s="30"/>
      <c r="Q1184" s="30"/>
    </row>
    <row r="1185" spans="1:17" s="22" customFormat="1" x14ac:dyDescent="0.25">
      <c r="K1185" s="30"/>
      <c r="L1185" s="30"/>
      <c r="N1185" s="30"/>
      <c r="O1185" s="30"/>
      <c r="P1185" s="30"/>
      <c r="Q1185" s="30"/>
    </row>
    <row r="1186" spans="1:17" s="22" customFormat="1" x14ac:dyDescent="0.25">
      <c r="K1186" s="30"/>
      <c r="L1186" s="30"/>
      <c r="N1186" s="30"/>
      <c r="O1186" s="30"/>
      <c r="P1186" s="30"/>
      <c r="Q1186" s="30"/>
    </row>
    <row r="1187" spans="1:17" s="22" customFormat="1" x14ac:dyDescent="0.25">
      <c r="K1187" s="30"/>
      <c r="L1187" s="30"/>
      <c r="N1187" s="30"/>
      <c r="O1187" s="30"/>
      <c r="P1187" s="30"/>
      <c r="Q1187" s="30"/>
    </row>
    <row r="1188" spans="1:17" s="22" customFormat="1" x14ac:dyDescent="0.25">
      <c r="K1188" s="30"/>
      <c r="L1188" s="30"/>
      <c r="N1188" s="30"/>
      <c r="O1188" s="30"/>
      <c r="P1188" s="30"/>
      <c r="Q1188" s="30"/>
    </row>
    <row r="1189" spans="1:17" s="22" customFormat="1" x14ac:dyDescent="0.25">
      <c r="K1189" s="30"/>
      <c r="L1189" s="30"/>
      <c r="N1189" s="30"/>
      <c r="O1189" s="30"/>
      <c r="P1189" s="30"/>
      <c r="Q1189" s="30"/>
    </row>
    <row r="1190" spans="1:17" s="22" customFormat="1" x14ac:dyDescent="0.25">
      <c r="K1190" s="30"/>
      <c r="L1190" s="30"/>
      <c r="N1190" s="30"/>
      <c r="O1190" s="30"/>
      <c r="P1190" s="30"/>
      <c r="Q1190" s="30"/>
    </row>
    <row r="1191" spans="1:17" s="22" customFormat="1" x14ac:dyDescent="0.25">
      <c r="K1191" s="30"/>
      <c r="L1191" s="30"/>
      <c r="N1191" s="30"/>
      <c r="O1191" s="30"/>
      <c r="P1191" s="30"/>
      <c r="Q1191" s="30"/>
    </row>
    <row r="1192" spans="1:17" s="22" customFormat="1" x14ac:dyDescent="0.25">
      <c r="K1192" s="30"/>
      <c r="L1192" s="30"/>
      <c r="N1192" s="30"/>
      <c r="O1192" s="30"/>
      <c r="P1192" s="30"/>
      <c r="Q1192" s="30"/>
    </row>
    <row r="1193" spans="1:17" s="22" customFormat="1" x14ac:dyDescent="0.25">
      <c r="K1193" s="30"/>
      <c r="L1193" s="30"/>
      <c r="N1193" s="30"/>
      <c r="O1193" s="30"/>
      <c r="P1193" s="30"/>
      <c r="Q1193" s="30"/>
    </row>
    <row r="1194" spans="1:17" s="22" customFormat="1" x14ac:dyDescent="0.25">
      <c r="K1194" s="30"/>
      <c r="L1194" s="30"/>
      <c r="N1194" s="30"/>
      <c r="O1194" s="30"/>
      <c r="P1194" s="30"/>
      <c r="Q1194" s="30"/>
    </row>
    <row r="1195" spans="1:17" s="22" customFormat="1" x14ac:dyDescent="0.25">
      <c r="K1195" s="30"/>
      <c r="L1195" s="30"/>
      <c r="N1195" s="30"/>
      <c r="O1195" s="30"/>
      <c r="P1195" s="30"/>
      <c r="Q1195" s="30"/>
    </row>
    <row r="1196" spans="1:17" s="22" customFormat="1" x14ac:dyDescent="0.25">
      <c r="K1196" s="30"/>
      <c r="L1196" s="30"/>
      <c r="N1196" s="30"/>
      <c r="O1196" s="30"/>
      <c r="P1196" s="30"/>
      <c r="Q1196" s="30"/>
    </row>
    <row r="1197" spans="1:17" s="22" customFormat="1" x14ac:dyDescent="0.25">
      <c r="K1197" s="30"/>
      <c r="L1197" s="30"/>
      <c r="N1197" s="30"/>
      <c r="O1197" s="30"/>
      <c r="P1197" s="30"/>
      <c r="Q1197" s="30"/>
    </row>
    <row r="1198" spans="1:17" s="22" customFormat="1" x14ac:dyDescent="0.25">
      <c r="K1198" s="30"/>
      <c r="L1198" s="30"/>
      <c r="N1198" s="30"/>
      <c r="O1198" s="30"/>
      <c r="P1198" s="30"/>
      <c r="Q1198" s="30"/>
    </row>
    <row r="1199" spans="1:17" s="22" customFormat="1" x14ac:dyDescent="0.25">
      <c r="B1199" s="31"/>
      <c r="C1199" s="31"/>
      <c r="D1199" s="31"/>
      <c r="E1199" s="31"/>
      <c r="F1199" s="31"/>
      <c r="G1199" s="31"/>
      <c r="H1199" s="31"/>
      <c r="I1199" s="31"/>
      <c r="K1199" s="30"/>
      <c r="L1199" s="30"/>
      <c r="N1199" s="30"/>
      <c r="O1199" s="30"/>
      <c r="P1199" s="30"/>
      <c r="Q1199" s="30"/>
    </row>
    <row r="1200" spans="1:17" s="22" customFormat="1" x14ac:dyDescent="0.25">
      <c r="A1200" s="31"/>
      <c r="J1200" s="31"/>
      <c r="K1200" s="32"/>
      <c r="L1200" s="32"/>
      <c r="N1200" s="30"/>
      <c r="O1200" s="30"/>
      <c r="P1200" s="30"/>
      <c r="Q1200" s="30"/>
    </row>
    <row r="1201" spans="11:17" s="22" customFormat="1" x14ac:dyDescent="0.25">
      <c r="K1201" s="30"/>
      <c r="L1201" s="30"/>
      <c r="N1201" s="30"/>
      <c r="O1201" s="30"/>
      <c r="P1201" s="30"/>
      <c r="Q1201" s="30"/>
    </row>
    <row r="1202" spans="11:17" s="22" customFormat="1" x14ac:dyDescent="0.25">
      <c r="K1202" s="30"/>
      <c r="L1202" s="30"/>
      <c r="N1202" s="30"/>
      <c r="O1202" s="30"/>
      <c r="P1202" s="30"/>
      <c r="Q1202" s="30"/>
    </row>
    <row r="1203" spans="11:17" s="22" customFormat="1" x14ac:dyDescent="0.25">
      <c r="K1203" s="30"/>
      <c r="L1203" s="30"/>
      <c r="N1203" s="30"/>
      <c r="O1203" s="30"/>
      <c r="P1203" s="30"/>
      <c r="Q1203" s="30"/>
    </row>
    <row r="1204" spans="11:17" s="22" customFormat="1" x14ac:dyDescent="0.25">
      <c r="K1204" s="30"/>
      <c r="L1204" s="30"/>
      <c r="N1204" s="30"/>
      <c r="O1204" s="30"/>
      <c r="P1204" s="30"/>
      <c r="Q1204" s="30"/>
    </row>
    <row r="1205" spans="11:17" s="22" customFormat="1" x14ac:dyDescent="0.25">
      <c r="K1205" s="30"/>
      <c r="L1205" s="30"/>
      <c r="N1205" s="30"/>
      <c r="O1205" s="30"/>
      <c r="P1205" s="30"/>
      <c r="Q1205" s="30"/>
    </row>
    <row r="1206" spans="11:17" s="22" customFormat="1" x14ac:dyDescent="0.25">
      <c r="K1206" s="30"/>
      <c r="L1206" s="30"/>
      <c r="N1206" s="30"/>
      <c r="O1206" s="30"/>
      <c r="P1206" s="30"/>
      <c r="Q1206" s="30"/>
    </row>
    <row r="1207" spans="11:17" s="22" customFormat="1" x14ac:dyDescent="0.25">
      <c r="K1207" s="30"/>
      <c r="L1207" s="30"/>
      <c r="N1207" s="30"/>
      <c r="O1207" s="30"/>
      <c r="P1207" s="30"/>
      <c r="Q1207" s="30"/>
    </row>
    <row r="1208" spans="11:17" s="22" customFormat="1" x14ac:dyDescent="0.25">
      <c r="K1208" s="30"/>
      <c r="L1208" s="30"/>
      <c r="N1208" s="30"/>
      <c r="O1208" s="30"/>
      <c r="P1208" s="30"/>
      <c r="Q1208" s="30"/>
    </row>
    <row r="1209" spans="11:17" s="22" customFormat="1" x14ac:dyDescent="0.25">
      <c r="K1209" s="30"/>
      <c r="L1209" s="30"/>
      <c r="N1209" s="30"/>
      <c r="O1209" s="30"/>
      <c r="P1209" s="30"/>
      <c r="Q1209" s="30"/>
    </row>
    <row r="1210" spans="11:17" s="22" customFormat="1" x14ac:dyDescent="0.25">
      <c r="K1210" s="30"/>
      <c r="L1210" s="30"/>
      <c r="N1210" s="30"/>
      <c r="O1210" s="30"/>
      <c r="P1210" s="30"/>
      <c r="Q1210" s="30"/>
    </row>
    <row r="1211" spans="11:17" s="22" customFormat="1" x14ac:dyDescent="0.25">
      <c r="K1211" s="30"/>
      <c r="L1211" s="30"/>
      <c r="N1211" s="30"/>
      <c r="O1211" s="30"/>
      <c r="P1211" s="30"/>
      <c r="Q1211" s="30"/>
    </row>
    <row r="1212" spans="11:17" s="22" customFormat="1" x14ac:dyDescent="0.25">
      <c r="K1212" s="30"/>
      <c r="L1212" s="30"/>
      <c r="N1212" s="30"/>
      <c r="O1212" s="30"/>
      <c r="P1212" s="30"/>
      <c r="Q1212" s="30"/>
    </row>
    <row r="1213" spans="11:17" s="22" customFormat="1" x14ac:dyDescent="0.25">
      <c r="K1213" s="30"/>
      <c r="L1213" s="30"/>
      <c r="N1213" s="30"/>
      <c r="O1213" s="30"/>
      <c r="P1213" s="30"/>
      <c r="Q1213" s="30"/>
    </row>
    <row r="1214" spans="11:17" s="22" customFormat="1" x14ac:dyDescent="0.25">
      <c r="K1214" s="30"/>
      <c r="L1214" s="30"/>
      <c r="N1214" s="30"/>
      <c r="O1214" s="30"/>
      <c r="P1214" s="30"/>
      <c r="Q1214" s="30"/>
    </row>
    <row r="1215" spans="11:17" s="22" customFormat="1" x14ac:dyDescent="0.25">
      <c r="K1215" s="30"/>
      <c r="L1215" s="30"/>
      <c r="N1215" s="30"/>
      <c r="O1215" s="30"/>
      <c r="P1215" s="30"/>
      <c r="Q1215" s="30"/>
    </row>
    <row r="1216" spans="11:17" s="22" customFormat="1" x14ac:dyDescent="0.25">
      <c r="K1216" s="30"/>
      <c r="L1216" s="30"/>
      <c r="N1216" s="30"/>
      <c r="O1216" s="30"/>
      <c r="P1216" s="30"/>
      <c r="Q1216" s="30"/>
    </row>
    <row r="1217" spans="1:17" s="22" customFormat="1" x14ac:dyDescent="0.25">
      <c r="K1217" s="30"/>
      <c r="L1217" s="30"/>
      <c r="N1217" s="30"/>
      <c r="O1217" s="30"/>
      <c r="P1217" s="30"/>
      <c r="Q1217" s="30"/>
    </row>
    <row r="1218" spans="1:17" s="22" customFormat="1" x14ac:dyDescent="0.25">
      <c r="K1218" s="30"/>
      <c r="L1218" s="30"/>
      <c r="N1218" s="30"/>
      <c r="O1218" s="30"/>
      <c r="P1218" s="30"/>
      <c r="Q1218" s="30"/>
    </row>
    <row r="1219" spans="1:17" s="31" customFormat="1" x14ac:dyDescent="0.25">
      <c r="A1219" s="22"/>
      <c r="B1219" s="22"/>
      <c r="C1219" s="22"/>
      <c r="D1219" s="22"/>
      <c r="E1219" s="22"/>
      <c r="F1219" s="22"/>
      <c r="G1219" s="22"/>
      <c r="H1219" s="22"/>
      <c r="I1219" s="22"/>
      <c r="J1219" s="22"/>
      <c r="K1219" s="30"/>
      <c r="L1219" s="30"/>
      <c r="N1219" s="32"/>
      <c r="O1219" s="32"/>
      <c r="P1219" s="32"/>
      <c r="Q1219" s="32"/>
    </row>
    <row r="1220" spans="1:17" s="22" customFormat="1" x14ac:dyDescent="0.25">
      <c r="K1220" s="30"/>
      <c r="L1220" s="30"/>
      <c r="N1220" s="30"/>
      <c r="O1220" s="30"/>
      <c r="P1220" s="30"/>
      <c r="Q1220" s="30"/>
    </row>
    <row r="1221" spans="1:17" s="22" customFormat="1" x14ac:dyDescent="0.25">
      <c r="K1221" s="30"/>
      <c r="L1221" s="30"/>
      <c r="N1221" s="30"/>
      <c r="O1221" s="30"/>
      <c r="P1221" s="30"/>
      <c r="Q1221" s="30"/>
    </row>
    <row r="1222" spans="1:17" s="22" customFormat="1" x14ac:dyDescent="0.25">
      <c r="K1222" s="30"/>
      <c r="L1222" s="30"/>
      <c r="N1222" s="30"/>
      <c r="O1222" s="30"/>
      <c r="P1222" s="30"/>
      <c r="Q1222" s="30"/>
    </row>
    <row r="1223" spans="1:17" s="22" customFormat="1" x14ac:dyDescent="0.25">
      <c r="K1223" s="30"/>
      <c r="L1223" s="30"/>
      <c r="N1223" s="30"/>
      <c r="O1223" s="30"/>
      <c r="P1223" s="30"/>
      <c r="Q1223" s="30"/>
    </row>
    <row r="1224" spans="1:17" s="22" customFormat="1" x14ac:dyDescent="0.25">
      <c r="K1224" s="30"/>
      <c r="L1224" s="30"/>
      <c r="N1224" s="30"/>
      <c r="O1224" s="30"/>
      <c r="P1224" s="30"/>
      <c r="Q1224" s="30"/>
    </row>
    <row r="1225" spans="1:17" s="22" customFormat="1" x14ac:dyDescent="0.25">
      <c r="K1225" s="30"/>
      <c r="L1225" s="30"/>
      <c r="N1225" s="30"/>
      <c r="O1225" s="30"/>
      <c r="P1225" s="30"/>
      <c r="Q1225" s="30"/>
    </row>
    <row r="1226" spans="1:17" s="22" customFormat="1" x14ac:dyDescent="0.25">
      <c r="K1226" s="30"/>
      <c r="L1226" s="30"/>
      <c r="N1226" s="30"/>
      <c r="O1226" s="30"/>
      <c r="P1226" s="30"/>
      <c r="Q1226" s="30"/>
    </row>
    <row r="1227" spans="1:17" s="22" customFormat="1" x14ac:dyDescent="0.25">
      <c r="K1227" s="30"/>
      <c r="L1227" s="30"/>
      <c r="N1227" s="30"/>
      <c r="O1227" s="30"/>
      <c r="P1227" s="30"/>
      <c r="Q1227" s="30"/>
    </row>
    <row r="1228" spans="1:17" s="22" customFormat="1" x14ac:dyDescent="0.25">
      <c r="K1228" s="30"/>
      <c r="L1228" s="30"/>
      <c r="N1228" s="30"/>
      <c r="O1228" s="30"/>
      <c r="P1228" s="30"/>
      <c r="Q1228" s="30"/>
    </row>
    <row r="1229" spans="1:17" s="22" customFormat="1" x14ac:dyDescent="0.25">
      <c r="K1229" s="30"/>
      <c r="L1229" s="30"/>
      <c r="N1229" s="30"/>
      <c r="O1229" s="30"/>
      <c r="P1229" s="30"/>
      <c r="Q1229" s="30"/>
    </row>
    <row r="1230" spans="1:17" s="22" customFormat="1" x14ac:dyDescent="0.25">
      <c r="K1230" s="30"/>
      <c r="L1230" s="30"/>
      <c r="N1230" s="30"/>
      <c r="O1230" s="30"/>
      <c r="P1230" s="30"/>
      <c r="Q1230" s="30"/>
    </row>
    <row r="1231" spans="1:17" s="22" customFormat="1" x14ac:dyDescent="0.25">
      <c r="K1231" s="30"/>
      <c r="L1231" s="30"/>
      <c r="N1231" s="30"/>
      <c r="O1231" s="30"/>
      <c r="P1231" s="30"/>
      <c r="Q1231" s="30"/>
    </row>
    <row r="1232" spans="1:17" s="22" customFormat="1" x14ac:dyDescent="0.25">
      <c r="K1232" s="30"/>
      <c r="L1232" s="30"/>
      <c r="N1232" s="30"/>
      <c r="O1232" s="30"/>
      <c r="P1232" s="30"/>
      <c r="Q1232" s="30"/>
    </row>
    <row r="1233" spans="11:17" s="22" customFormat="1" x14ac:dyDescent="0.25">
      <c r="K1233" s="30"/>
      <c r="L1233" s="30"/>
      <c r="N1233" s="30"/>
      <c r="O1233" s="30"/>
      <c r="P1233" s="30"/>
      <c r="Q1233" s="30"/>
    </row>
    <row r="1234" spans="11:17" s="22" customFormat="1" x14ac:dyDescent="0.25">
      <c r="K1234" s="30"/>
      <c r="L1234" s="30"/>
      <c r="N1234" s="30"/>
      <c r="O1234" s="30"/>
      <c r="P1234" s="30"/>
      <c r="Q1234" s="30"/>
    </row>
    <row r="1235" spans="11:17" s="22" customFormat="1" x14ac:dyDescent="0.25">
      <c r="K1235" s="30"/>
      <c r="L1235" s="30"/>
      <c r="N1235" s="30"/>
      <c r="O1235" s="30"/>
      <c r="P1235" s="30"/>
      <c r="Q1235" s="30"/>
    </row>
    <row r="1236" spans="11:17" s="22" customFormat="1" x14ac:dyDescent="0.25">
      <c r="K1236" s="30"/>
      <c r="L1236" s="30"/>
      <c r="N1236" s="30"/>
      <c r="O1236" s="30"/>
      <c r="P1236" s="30"/>
      <c r="Q1236" s="30"/>
    </row>
    <row r="1237" spans="11:17" s="22" customFormat="1" x14ac:dyDescent="0.25">
      <c r="K1237" s="30"/>
      <c r="L1237" s="30"/>
      <c r="N1237" s="30"/>
      <c r="O1237" s="30"/>
      <c r="P1237" s="30"/>
      <c r="Q1237" s="30"/>
    </row>
    <row r="1238" spans="11:17" s="22" customFormat="1" x14ac:dyDescent="0.25">
      <c r="K1238" s="30"/>
      <c r="L1238" s="30"/>
      <c r="N1238" s="30"/>
      <c r="O1238" s="30"/>
      <c r="P1238" s="30"/>
      <c r="Q1238" s="30"/>
    </row>
    <row r="1239" spans="11:17" s="22" customFormat="1" x14ac:dyDescent="0.25">
      <c r="K1239" s="30"/>
      <c r="L1239" s="30"/>
      <c r="N1239" s="30"/>
      <c r="O1239" s="30"/>
      <c r="P1239" s="30"/>
      <c r="Q1239" s="30"/>
    </row>
    <row r="1240" spans="11:17" s="22" customFormat="1" x14ac:dyDescent="0.25">
      <c r="K1240" s="30"/>
      <c r="L1240" s="30"/>
      <c r="N1240" s="30"/>
      <c r="O1240" s="30"/>
      <c r="P1240" s="30"/>
      <c r="Q1240" s="30"/>
    </row>
    <row r="1241" spans="11:17" s="22" customFormat="1" x14ac:dyDescent="0.25">
      <c r="K1241" s="30"/>
      <c r="L1241" s="30"/>
      <c r="N1241" s="30"/>
      <c r="O1241" s="30"/>
      <c r="P1241" s="30"/>
      <c r="Q1241" s="30"/>
    </row>
    <row r="1242" spans="11:17" s="22" customFormat="1" x14ac:dyDescent="0.25">
      <c r="K1242" s="30"/>
      <c r="L1242" s="30"/>
      <c r="N1242" s="30"/>
      <c r="O1242" s="30"/>
      <c r="P1242" s="30"/>
      <c r="Q1242" s="30"/>
    </row>
    <row r="1243" spans="11:17" s="22" customFormat="1" x14ac:dyDescent="0.25">
      <c r="K1243" s="30"/>
      <c r="L1243" s="30"/>
      <c r="N1243" s="30"/>
      <c r="O1243" s="30"/>
      <c r="P1243" s="30"/>
      <c r="Q1243" s="30"/>
    </row>
    <row r="1244" spans="11:17" s="22" customFormat="1" x14ac:dyDescent="0.25">
      <c r="K1244" s="30"/>
      <c r="L1244" s="30"/>
      <c r="N1244" s="30"/>
      <c r="O1244" s="30"/>
      <c r="P1244" s="30"/>
      <c r="Q1244" s="30"/>
    </row>
    <row r="1245" spans="11:17" s="22" customFormat="1" x14ac:dyDescent="0.25">
      <c r="K1245" s="30"/>
      <c r="L1245" s="30"/>
      <c r="N1245" s="30"/>
      <c r="O1245" s="30"/>
      <c r="P1245" s="30"/>
      <c r="Q1245" s="30"/>
    </row>
    <row r="1246" spans="11:17" s="22" customFormat="1" x14ac:dyDescent="0.25">
      <c r="K1246" s="30"/>
      <c r="L1246" s="30"/>
      <c r="N1246" s="30"/>
      <c r="O1246" s="30"/>
      <c r="P1246" s="30"/>
      <c r="Q1246" s="30"/>
    </row>
    <row r="1247" spans="11:17" s="22" customFormat="1" x14ac:dyDescent="0.25">
      <c r="K1247" s="30"/>
      <c r="L1247" s="30"/>
      <c r="N1247" s="30"/>
      <c r="O1247" s="30"/>
      <c r="P1247" s="30"/>
      <c r="Q1247" s="30"/>
    </row>
    <row r="1248" spans="11:17" s="22" customFormat="1" x14ac:dyDescent="0.25">
      <c r="K1248" s="30"/>
      <c r="L1248" s="30"/>
      <c r="N1248" s="30"/>
      <c r="O1248" s="30"/>
      <c r="P1248" s="30"/>
      <c r="Q1248" s="30"/>
    </row>
    <row r="1249" spans="11:17" s="22" customFormat="1" x14ac:dyDescent="0.25">
      <c r="K1249" s="30"/>
      <c r="L1249" s="30"/>
      <c r="N1249" s="30"/>
      <c r="O1249" s="30"/>
      <c r="P1249" s="30"/>
      <c r="Q1249" s="30"/>
    </row>
    <row r="1250" spans="11:17" s="22" customFormat="1" x14ac:dyDescent="0.25">
      <c r="K1250" s="30"/>
      <c r="L1250" s="30"/>
      <c r="N1250" s="30"/>
      <c r="O1250" s="30"/>
      <c r="P1250" s="30"/>
      <c r="Q1250" s="30"/>
    </row>
    <row r="1251" spans="11:17" s="22" customFormat="1" x14ac:dyDescent="0.25">
      <c r="K1251" s="30"/>
      <c r="L1251" s="30"/>
      <c r="N1251" s="30"/>
      <c r="O1251" s="30"/>
      <c r="P1251" s="30"/>
      <c r="Q1251" s="30"/>
    </row>
    <row r="1252" spans="11:17" s="22" customFormat="1" x14ac:dyDescent="0.25">
      <c r="K1252" s="30"/>
      <c r="L1252" s="30"/>
      <c r="N1252" s="30"/>
      <c r="O1252" s="30"/>
      <c r="P1252" s="30"/>
      <c r="Q1252" s="30"/>
    </row>
    <row r="1253" spans="11:17" s="22" customFormat="1" x14ac:dyDescent="0.25">
      <c r="K1253" s="30"/>
      <c r="L1253" s="30"/>
      <c r="N1253" s="30"/>
      <c r="O1253" s="30"/>
      <c r="P1253" s="30"/>
      <c r="Q1253" s="30"/>
    </row>
    <row r="1254" spans="11:17" s="22" customFormat="1" x14ac:dyDescent="0.25">
      <c r="K1254" s="30"/>
      <c r="L1254" s="30"/>
      <c r="N1254" s="30"/>
      <c r="O1254" s="30"/>
      <c r="P1254" s="30"/>
      <c r="Q1254" s="30"/>
    </row>
    <row r="1255" spans="11:17" s="22" customFormat="1" x14ac:dyDescent="0.25">
      <c r="K1255" s="30"/>
      <c r="L1255" s="30"/>
      <c r="N1255" s="30"/>
      <c r="O1255" s="30"/>
      <c r="P1255" s="30"/>
      <c r="Q1255" s="30"/>
    </row>
    <row r="1256" spans="11:17" s="22" customFormat="1" x14ac:dyDescent="0.25">
      <c r="K1256" s="30"/>
      <c r="L1256" s="30"/>
      <c r="N1256" s="30"/>
      <c r="O1256" s="30"/>
      <c r="P1256" s="30"/>
      <c r="Q1256" s="30"/>
    </row>
    <row r="1257" spans="11:17" s="22" customFormat="1" x14ac:dyDescent="0.25">
      <c r="K1257" s="30"/>
      <c r="L1257" s="30"/>
      <c r="N1257" s="30"/>
      <c r="O1257" s="30"/>
      <c r="P1257" s="30"/>
      <c r="Q1257" s="30"/>
    </row>
    <row r="1258" spans="11:17" s="22" customFormat="1" x14ac:dyDescent="0.25">
      <c r="K1258" s="30"/>
      <c r="L1258" s="30"/>
      <c r="N1258" s="30"/>
      <c r="O1258" s="30"/>
      <c r="P1258" s="30"/>
      <c r="Q1258" s="30"/>
    </row>
    <row r="1259" spans="11:17" s="22" customFormat="1" x14ac:dyDescent="0.25">
      <c r="K1259" s="30"/>
      <c r="L1259" s="30"/>
      <c r="N1259" s="30"/>
      <c r="O1259" s="30"/>
      <c r="P1259" s="30"/>
      <c r="Q1259" s="30"/>
    </row>
    <row r="1260" spans="11:17" s="22" customFormat="1" x14ac:dyDescent="0.25">
      <c r="K1260" s="30"/>
      <c r="L1260" s="30"/>
      <c r="N1260" s="30"/>
      <c r="O1260" s="30"/>
      <c r="P1260" s="30"/>
      <c r="Q1260" s="30"/>
    </row>
    <row r="1261" spans="11:17" s="22" customFormat="1" x14ac:dyDescent="0.25">
      <c r="K1261" s="30"/>
      <c r="L1261" s="30"/>
      <c r="N1261" s="30"/>
      <c r="O1261" s="30"/>
      <c r="P1261" s="30"/>
      <c r="Q1261" s="30"/>
    </row>
    <row r="1262" spans="11:17" s="22" customFormat="1" x14ac:dyDescent="0.25">
      <c r="K1262" s="30"/>
      <c r="L1262" s="30"/>
      <c r="N1262" s="30"/>
      <c r="O1262" s="30"/>
      <c r="P1262" s="30"/>
      <c r="Q1262" s="30"/>
    </row>
    <row r="1263" spans="11:17" s="22" customFormat="1" x14ac:dyDescent="0.25">
      <c r="K1263" s="30"/>
      <c r="L1263" s="30"/>
      <c r="N1263" s="30"/>
      <c r="O1263" s="30"/>
      <c r="P1263" s="30"/>
      <c r="Q1263" s="30"/>
    </row>
    <row r="1264" spans="11:17" s="22" customFormat="1" x14ac:dyDescent="0.25">
      <c r="K1264" s="30"/>
      <c r="L1264" s="30"/>
      <c r="N1264" s="30"/>
      <c r="O1264" s="30"/>
      <c r="P1264" s="30"/>
      <c r="Q1264" s="30"/>
    </row>
    <row r="1265" spans="1:17" s="22" customFormat="1" x14ac:dyDescent="0.25">
      <c r="K1265" s="30"/>
      <c r="L1265" s="30"/>
      <c r="N1265" s="30"/>
      <c r="O1265" s="30"/>
      <c r="P1265" s="30"/>
      <c r="Q1265" s="30"/>
    </row>
    <row r="1266" spans="1:17" s="22" customFormat="1" x14ac:dyDescent="0.25">
      <c r="K1266" s="30"/>
      <c r="L1266" s="30"/>
      <c r="N1266" s="30"/>
      <c r="O1266" s="30"/>
      <c r="P1266" s="30"/>
      <c r="Q1266" s="30"/>
    </row>
    <row r="1267" spans="1:17" s="22" customFormat="1" x14ac:dyDescent="0.25">
      <c r="K1267" s="30"/>
      <c r="L1267" s="30"/>
      <c r="N1267" s="30"/>
      <c r="O1267" s="30"/>
      <c r="P1267" s="30"/>
      <c r="Q1267" s="30"/>
    </row>
    <row r="1268" spans="1:17" s="22" customFormat="1" x14ac:dyDescent="0.25">
      <c r="K1268" s="30"/>
      <c r="L1268" s="30"/>
      <c r="N1268" s="30"/>
      <c r="O1268" s="30"/>
      <c r="P1268" s="30"/>
      <c r="Q1268" s="30"/>
    </row>
    <row r="1269" spans="1:17" s="22" customFormat="1" x14ac:dyDescent="0.25">
      <c r="K1269" s="30"/>
      <c r="L1269" s="30"/>
      <c r="N1269" s="30"/>
      <c r="O1269" s="30"/>
      <c r="P1269" s="30"/>
      <c r="Q1269" s="30"/>
    </row>
    <row r="1270" spans="1:17" s="22" customFormat="1" x14ac:dyDescent="0.25">
      <c r="K1270" s="30"/>
      <c r="L1270" s="30"/>
      <c r="N1270" s="30"/>
      <c r="O1270" s="30"/>
      <c r="P1270" s="30"/>
      <c r="Q1270" s="30"/>
    </row>
    <row r="1271" spans="1:17" s="22" customFormat="1" x14ac:dyDescent="0.25">
      <c r="K1271" s="30"/>
      <c r="L1271" s="30"/>
      <c r="N1271" s="30"/>
      <c r="O1271" s="30"/>
      <c r="P1271" s="30"/>
      <c r="Q1271" s="30"/>
    </row>
    <row r="1272" spans="1:17" s="22" customFormat="1" x14ac:dyDescent="0.25">
      <c r="K1272" s="30"/>
      <c r="L1272" s="30"/>
      <c r="N1272" s="30"/>
      <c r="O1272" s="30"/>
      <c r="P1272" s="30"/>
      <c r="Q1272" s="30"/>
    </row>
    <row r="1273" spans="1:17" s="22" customFormat="1" x14ac:dyDescent="0.25">
      <c r="K1273" s="30"/>
      <c r="L1273" s="30"/>
      <c r="N1273" s="30"/>
      <c r="O1273" s="30"/>
      <c r="P1273" s="30"/>
      <c r="Q1273" s="30"/>
    </row>
    <row r="1274" spans="1:17" s="22" customFormat="1" x14ac:dyDescent="0.25">
      <c r="K1274" s="30"/>
      <c r="L1274" s="30"/>
      <c r="N1274" s="30"/>
      <c r="O1274" s="30"/>
      <c r="P1274" s="30"/>
      <c r="Q1274" s="30"/>
    </row>
    <row r="1275" spans="1:17" s="22" customFormat="1" x14ac:dyDescent="0.25">
      <c r="K1275" s="30"/>
      <c r="L1275" s="30"/>
      <c r="N1275" s="30"/>
      <c r="O1275" s="30"/>
      <c r="P1275" s="30"/>
      <c r="Q1275" s="30"/>
    </row>
    <row r="1276" spans="1:17" s="22" customFormat="1" x14ac:dyDescent="0.25">
      <c r="K1276" s="30"/>
      <c r="L1276" s="30"/>
      <c r="N1276" s="30"/>
      <c r="O1276" s="30"/>
      <c r="P1276" s="30"/>
      <c r="Q1276" s="30"/>
    </row>
    <row r="1277" spans="1:17" s="22" customFormat="1" x14ac:dyDescent="0.25">
      <c r="K1277" s="30"/>
      <c r="L1277" s="30"/>
      <c r="N1277" s="30"/>
      <c r="O1277" s="30"/>
      <c r="P1277" s="30"/>
      <c r="Q1277" s="30"/>
    </row>
    <row r="1278" spans="1:17" s="22" customFormat="1" x14ac:dyDescent="0.25">
      <c r="B1278" s="31"/>
      <c r="C1278" s="31"/>
      <c r="D1278" s="31"/>
      <c r="E1278" s="31"/>
      <c r="F1278" s="31"/>
      <c r="G1278" s="31"/>
      <c r="H1278" s="31"/>
      <c r="I1278" s="31"/>
      <c r="K1278" s="30"/>
      <c r="L1278" s="30"/>
      <c r="N1278" s="30"/>
      <c r="O1278" s="30"/>
      <c r="P1278" s="30"/>
      <c r="Q1278" s="30"/>
    </row>
    <row r="1279" spans="1:17" s="22" customFormat="1" x14ac:dyDescent="0.25">
      <c r="A1279" s="31"/>
      <c r="J1279" s="31"/>
      <c r="K1279" s="32"/>
      <c r="L1279" s="32"/>
      <c r="N1279" s="30"/>
      <c r="O1279" s="30"/>
      <c r="P1279" s="30"/>
      <c r="Q1279" s="30"/>
    </row>
    <row r="1280" spans="1:17" s="22" customFormat="1" x14ac:dyDescent="0.25">
      <c r="K1280" s="30"/>
      <c r="L1280" s="30"/>
      <c r="N1280" s="30"/>
      <c r="O1280" s="30"/>
      <c r="P1280" s="30"/>
      <c r="Q1280" s="30"/>
    </row>
    <row r="1281" spans="11:17" s="22" customFormat="1" x14ac:dyDescent="0.25">
      <c r="K1281" s="30"/>
      <c r="L1281" s="30"/>
      <c r="N1281" s="30"/>
      <c r="O1281" s="30"/>
      <c r="P1281" s="30"/>
      <c r="Q1281" s="30"/>
    </row>
    <row r="1282" spans="11:17" s="22" customFormat="1" x14ac:dyDescent="0.25">
      <c r="K1282" s="30"/>
      <c r="L1282" s="30"/>
      <c r="N1282" s="30"/>
      <c r="O1282" s="30"/>
      <c r="P1282" s="30"/>
      <c r="Q1282" s="30"/>
    </row>
    <row r="1283" spans="11:17" s="22" customFormat="1" x14ac:dyDescent="0.25">
      <c r="K1283" s="30"/>
      <c r="L1283" s="30"/>
      <c r="N1283" s="30"/>
      <c r="O1283" s="30"/>
      <c r="P1283" s="30"/>
      <c r="Q1283" s="30"/>
    </row>
    <row r="1284" spans="11:17" s="22" customFormat="1" x14ac:dyDescent="0.25">
      <c r="K1284" s="30"/>
      <c r="L1284" s="30"/>
      <c r="N1284" s="30"/>
      <c r="O1284" s="30"/>
      <c r="P1284" s="30"/>
      <c r="Q1284" s="30"/>
    </row>
    <row r="1285" spans="11:17" s="22" customFormat="1" x14ac:dyDescent="0.25">
      <c r="K1285" s="30"/>
      <c r="L1285" s="30"/>
      <c r="N1285" s="30"/>
      <c r="O1285" s="30"/>
      <c r="P1285" s="30"/>
      <c r="Q1285" s="30"/>
    </row>
    <row r="1286" spans="11:17" s="22" customFormat="1" x14ac:dyDescent="0.25">
      <c r="K1286" s="30"/>
      <c r="L1286" s="30"/>
      <c r="N1286" s="30"/>
      <c r="O1286" s="30"/>
      <c r="P1286" s="30"/>
      <c r="Q1286" s="30"/>
    </row>
    <row r="1287" spans="11:17" s="22" customFormat="1" x14ac:dyDescent="0.25">
      <c r="K1287" s="30"/>
      <c r="L1287" s="30"/>
      <c r="N1287" s="30"/>
      <c r="O1287" s="30"/>
      <c r="P1287" s="30"/>
      <c r="Q1287" s="30"/>
    </row>
    <row r="1288" spans="11:17" s="22" customFormat="1" x14ac:dyDescent="0.25">
      <c r="K1288" s="30"/>
      <c r="L1288" s="30"/>
      <c r="N1288" s="30"/>
      <c r="O1288" s="30"/>
      <c r="P1288" s="30"/>
      <c r="Q1288" s="30"/>
    </row>
    <row r="1289" spans="11:17" s="22" customFormat="1" x14ac:dyDescent="0.25">
      <c r="K1289" s="30"/>
      <c r="L1289" s="30"/>
      <c r="N1289" s="30"/>
      <c r="O1289" s="30"/>
      <c r="P1289" s="30"/>
      <c r="Q1289" s="30"/>
    </row>
    <row r="1290" spans="11:17" s="22" customFormat="1" x14ac:dyDescent="0.25">
      <c r="K1290" s="30"/>
      <c r="L1290" s="30"/>
      <c r="N1290" s="30"/>
      <c r="O1290" s="30"/>
      <c r="P1290" s="30"/>
      <c r="Q1290" s="30"/>
    </row>
    <row r="1291" spans="11:17" s="22" customFormat="1" x14ac:dyDescent="0.25">
      <c r="K1291" s="30"/>
      <c r="L1291" s="30"/>
      <c r="N1291" s="30"/>
      <c r="O1291" s="30"/>
      <c r="P1291" s="30"/>
      <c r="Q1291" s="30"/>
    </row>
    <row r="1292" spans="11:17" s="22" customFormat="1" x14ac:dyDescent="0.25">
      <c r="K1292" s="30"/>
      <c r="L1292" s="30"/>
      <c r="N1292" s="30"/>
      <c r="O1292" s="30"/>
      <c r="P1292" s="30"/>
      <c r="Q1292" s="30"/>
    </row>
    <row r="1293" spans="11:17" s="22" customFormat="1" x14ac:dyDescent="0.25">
      <c r="K1293" s="30"/>
      <c r="L1293" s="30"/>
      <c r="N1293" s="30"/>
      <c r="O1293" s="30"/>
      <c r="P1293" s="30"/>
      <c r="Q1293" s="30"/>
    </row>
    <row r="1294" spans="11:17" s="22" customFormat="1" x14ac:dyDescent="0.25">
      <c r="K1294" s="30"/>
      <c r="L1294" s="30"/>
      <c r="N1294" s="30"/>
      <c r="O1294" s="30"/>
      <c r="P1294" s="30"/>
      <c r="Q1294" s="30"/>
    </row>
    <row r="1295" spans="11:17" s="22" customFormat="1" x14ac:dyDescent="0.25">
      <c r="K1295" s="30"/>
      <c r="L1295" s="30"/>
      <c r="N1295" s="30"/>
      <c r="O1295" s="30"/>
      <c r="P1295" s="30"/>
      <c r="Q1295" s="30"/>
    </row>
    <row r="1296" spans="11:17" s="22" customFormat="1" x14ac:dyDescent="0.25">
      <c r="K1296" s="30"/>
      <c r="L1296" s="30"/>
      <c r="N1296" s="30"/>
      <c r="O1296" s="30"/>
      <c r="P1296" s="30"/>
      <c r="Q1296" s="30"/>
    </row>
    <row r="1297" spans="1:17" s="22" customFormat="1" x14ac:dyDescent="0.25">
      <c r="K1297" s="30"/>
      <c r="L1297" s="30"/>
      <c r="N1297" s="30"/>
      <c r="O1297" s="30"/>
      <c r="P1297" s="30"/>
      <c r="Q1297" s="30"/>
    </row>
    <row r="1298" spans="1:17" s="31" customFormat="1" x14ac:dyDescent="0.25">
      <c r="A1298" s="22"/>
      <c r="B1298" s="22"/>
      <c r="C1298" s="22"/>
      <c r="D1298" s="22"/>
      <c r="E1298" s="22"/>
      <c r="F1298" s="22"/>
      <c r="G1298" s="22"/>
      <c r="H1298" s="22"/>
      <c r="I1298" s="22"/>
      <c r="J1298" s="22"/>
      <c r="K1298" s="30"/>
      <c r="L1298" s="30"/>
      <c r="N1298" s="32"/>
      <c r="O1298" s="32"/>
      <c r="P1298" s="32"/>
      <c r="Q1298" s="32"/>
    </row>
    <row r="1299" spans="1:17" s="22" customFormat="1" x14ac:dyDescent="0.25">
      <c r="K1299" s="30"/>
      <c r="L1299" s="30"/>
      <c r="N1299" s="30"/>
      <c r="O1299" s="30"/>
      <c r="P1299" s="30"/>
      <c r="Q1299" s="30"/>
    </row>
    <row r="1300" spans="1:17" s="22" customFormat="1" x14ac:dyDescent="0.25">
      <c r="K1300" s="30"/>
      <c r="L1300" s="30"/>
      <c r="N1300" s="30"/>
      <c r="O1300" s="30"/>
      <c r="P1300" s="30"/>
      <c r="Q1300" s="30"/>
    </row>
    <row r="1301" spans="1:17" s="22" customFormat="1" x14ac:dyDescent="0.25">
      <c r="K1301" s="30"/>
      <c r="L1301" s="30"/>
      <c r="N1301" s="30"/>
      <c r="O1301" s="30"/>
      <c r="P1301" s="30"/>
      <c r="Q1301" s="30"/>
    </row>
    <row r="1302" spans="1:17" s="22" customFormat="1" x14ac:dyDescent="0.25">
      <c r="K1302" s="30"/>
      <c r="L1302" s="30"/>
      <c r="N1302" s="30"/>
      <c r="O1302" s="30"/>
      <c r="P1302" s="30"/>
      <c r="Q1302" s="30"/>
    </row>
    <row r="1303" spans="1:17" s="22" customFormat="1" x14ac:dyDescent="0.25">
      <c r="K1303" s="30"/>
      <c r="L1303" s="30"/>
      <c r="N1303" s="30"/>
      <c r="O1303" s="30"/>
      <c r="P1303" s="30"/>
      <c r="Q1303" s="30"/>
    </row>
    <row r="1304" spans="1:17" s="22" customFormat="1" x14ac:dyDescent="0.25">
      <c r="K1304" s="30"/>
      <c r="L1304" s="30"/>
      <c r="N1304" s="30"/>
      <c r="O1304" s="30"/>
      <c r="P1304" s="30"/>
      <c r="Q1304" s="30"/>
    </row>
    <row r="1305" spans="1:17" s="22" customFormat="1" x14ac:dyDescent="0.25">
      <c r="K1305" s="30"/>
      <c r="L1305" s="30"/>
      <c r="N1305" s="30"/>
      <c r="O1305" s="30"/>
      <c r="P1305" s="30"/>
      <c r="Q1305" s="30"/>
    </row>
    <row r="1306" spans="1:17" s="22" customFormat="1" x14ac:dyDescent="0.25">
      <c r="K1306" s="30"/>
      <c r="L1306" s="30"/>
      <c r="N1306" s="30"/>
      <c r="O1306" s="30"/>
      <c r="P1306" s="30"/>
      <c r="Q1306" s="30"/>
    </row>
    <row r="1307" spans="1:17" s="22" customFormat="1" x14ac:dyDescent="0.25">
      <c r="K1307" s="30"/>
      <c r="L1307" s="30"/>
      <c r="N1307" s="30"/>
      <c r="O1307" s="30"/>
      <c r="P1307" s="30"/>
      <c r="Q1307" s="30"/>
    </row>
    <row r="1308" spans="1:17" s="22" customFormat="1" x14ac:dyDescent="0.25">
      <c r="K1308" s="30"/>
      <c r="L1308" s="30"/>
      <c r="N1308" s="30"/>
      <c r="O1308" s="30"/>
      <c r="P1308" s="30"/>
      <c r="Q1308" s="30"/>
    </row>
    <row r="1309" spans="1:17" s="22" customFormat="1" x14ac:dyDescent="0.25">
      <c r="K1309" s="30"/>
      <c r="L1309" s="30"/>
      <c r="N1309" s="30"/>
      <c r="O1309" s="30"/>
      <c r="P1309" s="30"/>
      <c r="Q1309" s="30"/>
    </row>
    <row r="1310" spans="1:17" s="22" customFormat="1" x14ac:dyDescent="0.25">
      <c r="K1310" s="30"/>
      <c r="L1310" s="30"/>
      <c r="N1310" s="30"/>
      <c r="O1310" s="30"/>
      <c r="P1310" s="30"/>
      <c r="Q1310" s="30"/>
    </row>
    <row r="1311" spans="1:17" s="22" customFormat="1" x14ac:dyDescent="0.25">
      <c r="K1311" s="30"/>
      <c r="L1311" s="30"/>
      <c r="N1311" s="30"/>
      <c r="O1311" s="30"/>
      <c r="P1311" s="30"/>
      <c r="Q1311" s="30"/>
    </row>
    <row r="1312" spans="1:17" s="22" customFormat="1" x14ac:dyDescent="0.25">
      <c r="K1312" s="30"/>
      <c r="L1312" s="30"/>
      <c r="N1312" s="30"/>
      <c r="O1312" s="30"/>
      <c r="P1312" s="30"/>
      <c r="Q1312" s="30"/>
    </row>
    <row r="1313" spans="11:17" s="22" customFormat="1" x14ac:dyDescent="0.25">
      <c r="K1313" s="30"/>
      <c r="L1313" s="30"/>
      <c r="N1313" s="30"/>
      <c r="O1313" s="30"/>
      <c r="P1313" s="30"/>
      <c r="Q1313" s="30"/>
    </row>
    <row r="1314" spans="11:17" s="22" customFormat="1" x14ac:dyDescent="0.25">
      <c r="K1314" s="30"/>
      <c r="L1314" s="30"/>
      <c r="N1314" s="30"/>
      <c r="O1314" s="30"/>
      <c r="P1314" s="30"/>
      <c r="Q1314" s="30"/>
    </row>
    <row r="1315" spans="11:17" s="22" customFormat="1" x14ac:dyDescent="0.25">
      <c r="K1315" s="30"/>
      <c r="L1315" s="30"/>
      <c r="N1315" s="30"/>
      <c r="O1315" s="30"/>
      <c r="P1315" s="30"/>
      <c r="Q1315" s="30"/>
    </row>
    <row r="1316" spans="11:17" s="22" customFormat="1" x14ac:dyDescent="0.25">
      <c r="K1316" s="30"/>
      <c r="L1316" s="30"/>
      <c r="N1316" s="30"/>
      <c r="O1316" s="30"/>
      <c r="P1316" s="30"/>
      <c r="Q1316" s="30"/>
    </row>
    <row r="1317" spans="11:17" s="22" customFormat="1" x14ac:dyDescent="0.25">
      <c r="K1317" s="30"/>
      <c r="L1317" s="30"/>
      <c r="N1317" s="30"/>
      <c r="O1317" s="30"/>
      <c r="P1317" s="30"/>
      <c r="Q1317" s="30"/>
    </row>
    <row r="1318" spans="11:17" s="22" customFormat="1" x14ac:dyDescent="0.25">
      <c r="K1318" s="30"/>
      <c r="L1318" s="30"/>
      <c r="N1318" s="30"/>
      <c r="O1318" s="30"/>
      <c r="P1318" s="30"/>
      <c r="Q1318" s="30"/>
    </row>
    <row r="1319" spans="11:17" s="22" customFormat="1" x14ac:dyDescent="0.25">
      <c r="K1319" s="30"/>
      <c r="L1319" s="30"/>
      <c r="N1319" s="30"/>
      <c r="O1319" s="30"/>
      <c r="P1319" s="30"/>
      <c r="Q1319" s="30"/>
    </row>
    <row r="1320" spans="11:17" s="22" customFormat="1" x14ac:dyDescent="0.25">
      <c r="K1320" s="30"/>
      <c r="L1320" s="30"/>
      <c r="N1320" s="30"/>
      <c r="O1320" s="30"/>
      <c r="P1320" s="30"/>
      <c r="Q1320" s="30"/>
    </row>
    <row r="1321" spans="11:17" s="22" customFormat="1" x14ac:dyDescent="0.25">
      <c r="K1321" s="30"/>
      <c r="L1321" s="30"/>
      <c r="N1321" s="30"/>
      <c r="O1321" s="30"/>
      <c r="P1321" s="30"/>
      <c r="Q1321" s="30"/>
    </row>
    <row r="1322" spans="11:17" s="22" customFormat="1" x14ac:dyDescent="0.25">
      <c r="K1322" s="30"/>
      <c r="L1322" s="30"/>
      <c r="N1322" s="30"/>
      <c r="O1322" s="30"/>
      <c r="P1322" s="30"/>
      <c r="Q1322" s="30"/>
    </row>
    <row r="1323" spans="11:17" s="22" customFormat="1" x14ac:dyDescent="0.25">
      <c r="K1323" s="30"/>
      <c r="L1323" s="30"/>
      <c r="N1323" s="30"/>
      <c r="O1323" s="30"/>
      <c r="P1323" s="30"/>
      <c r="Q1323" s="30"/>
    </row>
    <row r="1324" spans="11:17" s="22" customFormat="1" x14ac:dyDescent="0.25">
      <c r="K1324" s="30"/>
      <c r="L1324" s="30"/>
      <c r="N1324" s="30"/>
      <c r="O1324" s="30"/>
      <c r="P1324" s="30"/>
      <c r="Q1324" s="30"/>
    </row>
    <row r="1325" spans="11:17" s="22" customFormat="1" x14ac:dyDescent="0.25">
      <c r="K1325" s="30"/>
      <c r="L1325" s="30"/>
      <c r="N1325" s="30"/>
      <c r="O1325" s="30"/>
      <c r="P1325" s="30"/>
      <c r="Q1325" s="30"/>
    </row>
    <row r="1326" spans="11:17" s="22" customFormat="1" x14ac:dyDescent="0.25">
      <c r="K1326" s="30"/>
      <c r="L1326" s="30"/>
      <c r="N1326" s="30"/>
      <c r="O1326" s="30"/>
      <c r="P1326" s="30"/>
      <c r="Q1326" s="30"/>
    </row>
    <row r="1327" spans="11:17" s="22" customFormat="1" x14ac:dyDescent="0.25">
      <c r="K1327" s="30"/>
      <c r="L1327" s="30"/>
      <c r="N1327" s="30"/>
      <c r="O1327" s="30"/>
      <c r="P1327" s="30"/>
      <c r="Q1327" s="30"/>
    </row>
    <row r="1328" spans="11:17" s="22" customFormat="1" x14ac:dyDescent="0.25">
      <c r="K1328" s="30"/>
      <c r="L1328" s="30"/>
      <c r="N1328" s="30"/>
      <c r="O1328" s="30"/>
      <c r="P1328" s="30"/>
      <c r="Q1328" s="30"/>
    </row>
    <row r="1329" spans="11:17" s="22" customFormat="1" x14ac:dyDescent="0.25">
      <c r="K1329" s="30"/>
      <c r="L1329" s="30"/>
      <c r="N1329" s="30"/>
      <c r="O1329" s="30"/>
      <c r="P1329" s="30"/>
      <c r="Q1329" s="30"/>
    </row>
    <row r="1330" spans="11:17" s="22" customFormat="1" x14ac:dyDescent="0.25">
      <c r="K1330" s="30"/>
      <c r="L1330" s="30"/>
      <c r="N1330" s="30"/>
      <c r="O1330" s="30"/>
      <c r="P1330" s="30"/>
      <c r="Q1330" s="30"/>
    </row>
    <row r="1331" spans="11:17" s="22" customFormat="1" x14ac:dyDescent="0.25">
      <c r="K1331" s="30"/>
      <c r="L1331" s="30"/>
      <c r="N1331" s="30"/>
      <c r="O1331" s="30"/>
      <c r="P1331" s="30"/>
      <c r="Q1331" s="30"/>
    </row>
    <row r="1332" spans="11:17" s="22" customFormat="1" x14ac:dyDescent="0.25">
      <c r="K1332" s="30"/>
      <c r="L1332" s="30"/>
      <c r="N1332" s="30"/>
      <c r="O1332" s="30"/>
      <c r="P1332" s="30"/>
      <c r="Q1332" s="30"/>
    </row>
    <row r="1333" spans="11:17" s="22" customFormat="1" x14ac:dyDescent="0.25">
      <c r="K1333" s="30"/>
      <c r="L1333" s="30"/>
      <c r="N1333" s="30"/>
      <c r="O1333" s="30"/>
      <c r="P1333" s="30"/>
      <c r="Q1333" s="30"/>
    </row>
    <row r="1334" spans="11:17" s="22" customFormat="1" x14ac:dyDescent="0.25">
      <c r="K1334" s="30"/>
      <c r="L1334" s="30"/>
      <c r="N1334" s="30"/>
      <c r="O1334" s="30"/>
      <c r="P1334" s="30"/>
      <c r="Q1334" s="30"/>
    </row>
    <row r="1335" spans="11:17" s="22" customFormat="1" x14ac:dyDescent="0.25">
      <c r="K1335" s="30"/>
      <c r="L1335" s="30"/>
      <c r="N1335" s="30"/>
      <c r="O1335" s="30"/>
      <c r="P1335" s="30"/>
      <c r="Q1335" s="30"/>
    </row>
    <row r="1336" spans="11:17" s="22" customFormat="1" x14ac:dyDescent="0.25">
      <c r="K1336" s="30"/>
      <c r="L1336" s="30"/>
      <c r="N1336" s="30"/>
      <c r="O1336" s="30"/>
      <c r="P1336" s="30"/>
      <c r="Q1336" s="30"/>
    </row>
    <row r="1337" spans="11:17" s="22" customFormat="1" x14ac:dyDescent="0.25">
      <c r="K1337" s="30"/>
      <c r="L1337" s="30"/>
      <c r="N1337" s="30"/>
      <c r="O1337" s="30"/>
      <c r="P1337" s="30"/>
      <c r="Q1337" s="30"/>
    </row>
    <row r="1338" spans="11:17" s="22" customFormat="1" x14ac:dyDescent="0.25">
      <c r="K1338" s="30"/>
      <c r="L1338" s="30"/>
      <c r="N1338" s="30"/>
      <c r="O1338" s="30"/>
      <c r="P1338" s="30"/>
      <c r="Q1338" s="30"/>
    </row>
    <row r="1339" spans="11:17" s="22" customFormat="1" x14ac:dyDescent="0.25">
      <c r="K1339" s="30"/>
      <c r="L1339" s="30"/>
      <c r="N1339" s="30"/>
      <c r="O1339" s="30"/>
      <c r="P1339" s="30"/>
      <c r="Q1339" s="30"/>
    </row>
    <row r="1340" spans="11:17" s="22" customFormat="1" x14ac:dyDescent="0.25">
      <c r="K1340" s="30"/>
      <c r="L1340" s="30"/>
      <c r="N1340" s="30"/>
      <c r="O1340" s="30"/>
      <c r="P1340" s="30"/>
      <c r="Q1340" s="30"/>
    </row>
    <row r="1341" spans="11:17" s="22" customFormat="1" x14ac:dyDescent="0.25">
      <c r="K1341" s="30"/>
      <c r="L1341" s="30"/>
      <c r="N1341" s="30"/>
      <c r="O1341" s="30"/>
      <c r="P1341" s="30"/>
      <c r="Q1341" s="30"/>
    </row>
    <row r="1342" spans="11:17" s="22" customFormat="1" x14ac:dyDescent="0.25">
      <c r="K1342" s="30"/>
      <c r="L1342" s="30"/>
      <c r="N1342" s="30"/>
      <c r="O1342" s="30"/>
      <c r="P1342" s="30"/>
      <c r="Q1342" s="30"/>
    </row>
    <row r="1343" spans="11:17" s="22" customFormat="1" x14ac:dyDescent="0.25">
      <c r="K1343" s="30"/>
      <c r="L1343" s="30"/>
      <c r="N1343" s="30"/>
      <c r="O1343" s="30"/>
      <c r="P1343" s="30"/>
      <c r="Q1343" s="30"/>
    </row>
    <row r="1344" spans="11:17" s="22" customFormat="1" x14ac:dyDescent="0.25">
      <c r="K1344" s="30"/>
      <c r="L1344" s="30"/>
      <c r="N1344" s="30"/>
      <c r="O1344" s="30"/>
      <c r="P1344" s="30"/>
      <c r="Q1344" s="30"/>
    </row>
    <row r="1345" spans="11:17" s="22" customFormat="1" x14ac:dyDescent="0.25">
      <c r="K1345" s="30"/>
      <c r="L1345" s="30"/>
      <c r="N1345" s="30"/>
      <c r="O1345" s="30"/>
      <c r="P1345" s="30"/>
      <c r="Q1345" s="30"/>
    </row>
    <row r="1346" spans="11:17" s="22" customFormat="1" x14ac:dyDescent="0.25">
      <c r="K1346" s="30"/>
      <c r="L1346" s="30"/>
      <c r="N1346" s="30"/>
      <c r="O1346" s="30"/>
      <c r="P1346" s="30"/>
      <c r="Q1346" s="30"/>
    </row>
    <row r="1347" spans="11:17" s="22" customFormat="1" x14ac:dyDescent="0.25">
      <c r="K1347" s="30"/>
      <c r="L1347" s="30"/>
      <c r="N1347" s="30"/>
      <c r="O1347" s="30"/>
      <c r="P1347" s="30"/>
      <c r="Q1347" s="30"/>
    </row>
    <row r="1348" spans="11:17" s="22" customFormat="1" x14ac:dyDescent="0.25">
      <c r="K1348" s="30"/>
      <c r="L1348" s="30"/>
      <c r="N1348" s="30"/>
      <c r="O1348" s="30"/>
      <c r="P1348" s="30"/>
      <c r="Q1348" s="30"/>
    </row>
    <row r="1349" spans="11:17" s="22" customFormat="1" x14ac:dyDescent="0.25">
      <c r="K1349" s="30"/>
      <c r="L1349" s="30"/>
      <c r="N1349" s="30"/>
      <c r="O1349" s="30"/>
      <c r="P1349" s="30"/>
      <c r="Q1349" s="30"/>
    </row>
    <row r="1350" spans="11:17" s="22" customFormat="1" x14ac:dyDescent="0.25">
      <c r="K1350" s="30"/>
      <c r="L1350" s="30"/>
      <c r="N1350" s="30"/>
      <c r="O1350" s="30"/>
      <c r="P1350" s="30"/>
      <c r="Q1350" s="30"/>
    </row>
    <row r="1351" spans="11:17" s="22" customFormat="1" x14ac:dyDescent="0.25">
      <c r="K1351" s="30"/>
      <c r="L1351" s="30"/>
      <c r="N1351" s="30"/>
      <c r="O1351" s="30"/>
      <c r="P1351" s="30"/>
      <c r="Q1351" s="30"/>
    </row>
    <row r="1352" spans="11:17" s="22" customFormat="1" x14ac:dyDescent="0.25">
      <c r="K1352" s="30"/>
      <c r="L1352" s="30"/>
      <c r="N1352" s="30"/>
      <c r="O1352" s="30"/>
      <c r="P1352" s="30"/>
      <c r="Q1352" s="30"/>
    </row>
    <row r="1353" spans="11:17" s="22" customFormat="1" x14ac:dyDescent="0.25">
      <c r="K1353" s="30"/>
      <c r="L1353" s="30"/>
      <c r="N1353" s="30"/>
      <c r="O1353" s="30"/>
      <c r="P1353" s="30"/>
      <c r="Q1353" s="30"/>
    </row>
    <row r="1354" spans="11:17" s="22" customFormat="1" x14ac:dyDescent="0.25">
      <c r="K1354" s="30"/>
      <c r="L1354" s="30"/>
      <c r="N1354" s="30"/>
      <c r="O1354" s="30"/>
      <c r="P1354" s="30"/>
      <c r="Q1354" s="30"/>
    </row>
    <row r="1355" spans="11:17" s="22" customFormat="1" x14ac:dyDescent="0.25">
      <c r="K1355" s="30"/>
      <c r="L1355" s="30"/>
      <c r="N1355" s="30"/>
      <c r="O1355" s="30"/>
      <c r="P1355" s="30"/>
      <c r="Q1355" s="30"/>
    </row>
    <row r="1356" spans="11:17" s="22" customFormat="1" x14ac:dyDescent="0.25">
      <c r="K1356" s="30"/>
      <c r="L1356" s="30"/>
      <c r="N1356" s="30"/>
      <c r="O1356" s="30"/>
      <c r="P1356" s="30"/>
      <c r="Q1356" s="30"/>
    </row>
    <row r="1357" spans="11:17" s="22" customFormat="1" x14ac:dyDescent="0.25">
      <c r="K1357" s="30"/>
      <c r="L1357" s="30"/>
      <c r="N1357" s="30"/>
      <c r="O1357" s="30"/>
      <c r="P1357" s="30"/>
      <c r="Q1357" s="30"/>
    </row>
    <row r="1358" spans="11:17" s="22" customFormat="1" x14ac:dyDescent="0.25">
      <c r="K1358" s="30"/>
      <c r="L1358" s="30"/>
      <c r="N1358" s="30"/>
      <c r="O1358" s="30"/>
      <c r="P1358" s="30"/>
      <c r="Q1358" s="30"/>
    </row>
    <row r="1359" spans="11:17" s="22" customFormat="1" x14ac:dyDescent="0.25">
      <c r="K1359" s="30"/>
      <c r="L1359" s="30"/>
      <c r="N1359" s="30"/>
      <c r="O1359" s="30"/>
      <c r="P1359" s="30"/>
      <c r="Q1359" s="30"/>
    </row>
    <row r="1360" spans="11:17" s="22" customFormat="1" x14ac:dyDescent="0.25">
      <c r="K1360" s="30"/>
      <c r="L1360" s="30"/>
      <c r="N1360" s="30"/>
      <c r="O1360" s="30"/>
      <c r="P1360" s="30"/>
      <c r="Q1360" s="30"/>
    </row>
    <row r="1361" spans="11:17" s="22" customFormat="1" x14ac:dyDescent="0.25">
      <c r="K1361" s="30"/>
      <c r="L1361" s="30"/>
      <c r="N1361" s="30"/>
      <c r="O1361" s="30"/>
      <c r="P1361" s="30"/>
      <c r="Q1361" s="30"/>
    </row>
    <row r="1362" spans="11:17" s="22" customFormat="1" x14ac:dyDescent="0.25">
      <c r="K1362" s="30"/>
      <c r="L1362" s="30"/>
      <c r="N1362" s="30"/>
      <c r="O1362" s="30"/>
      <c r="P1362" s="30"/>
      <c r="Q1362" s="30"/>
    </row>
    <row r="1363" spans="11:17" s="22" customFormat="1" x14ac:dyDescent="0.25">
      <c r="K1363" s="30"/>
      <c r="L1363" s="30"/>
      <c r="N1363" s="30"/>
      <c r="O1363" s="30"/>
      <c r="P1363" s="30"/>
      <c r="Q1363" s="30"/>
    </row>
    <row r="1364" spans="11:17" s="22" customFormat="1" x14ac:dyDescent="0.25">
      <c r="K1364" s="30"/>
      <c r="L1364" s="30"/>
      <c r="N1364" s="30"/>
      <c r="O1364" s="30"/>
      <c r="P1364" s="30"/>
      <c r="Q1364" s="30"/>
    </row>
    <row r="1365" spans="11:17" s="22" customFormat="1" x14ac:dyDescent="0.25">
      <c r="K1365" s="30"/>
      <c r="L1365" s="30"/>
      <c r="N1365" s="30"/>
      <c r="O1365" s="30"/>
      <c r="P1365" s="30"/>
      <c r="Q1365" s="30"/>
    </row>
    <row r="1366" spans="11:17" s="22" customFormat="1" x14ac:dyDescent="0.25">
      <c r="K1366" s="30"/>
      <c r="L1366" s="30"/>
      <c r="N1366" s="30"/>
      <c r="O1366" s="30"/>
      <c r="P1366" s="30"/>
      <c r="Q1366" s="30"/>
    </row>
    <row r="1367" spans="11:17" s="22" customFormat="1" x14ac:dyDescent="0.25">
      <c r="K1367" s="30"/>
      <c r="L1367" s="30"/>
      <c r="N1367" s="30"/>
      <c r="O1367" s="30"/>
      <c r="P1367" s="30"/>
      <c r="Q1367" s="30"/>
    </row>
    <row r="1368" spans="11:17" s="22" customFormat="1" hidden="1" x14ac:dyDescent="0.25">
      <c r="K1368" s="30"/>
      <c r="L1368" s="30"/>
      <c r="N1368" s="30"/>
      <c r="O1368" s="30"/>
      <c r="P1368" s="30"/>
      <c r="Q1368" s="30"/>
    </row>
    <row r="1369" spans="11:17" s="22" customFormat="1" hidden="1" x14ac:dyDescent="0.25">
      <c r="K1369" s="30"/>
      <c r="L1369" s="30"/>
      <c r="N1369" s="30"/>
      <c r="O1369" s="30"/>
      <c r="P1369" s="30"/>
      <c r="Q1369" s="30"/>
    </row>
    <row r="1370" spans="11:17" s="22" customFormat="1" hidden="1" x14ac:dyDescent="0.25">
      <c r="K1370" s="30"/>
      <c r="L1370" s="30"/>
      <c r="N1370" s="30"/>
      <c r="O1370" s="30"/>
      <c r="P1370" s="30"/>
      <c r="Q1370" s="30"/>
    </row>
    <row r="1371" spans="11:17" s="22" customFormat="1" x14ac:dyDescent="0.25">
      <c r="K1371" s="30"/>
      <c r="L1371" s="30"/>
      <c r="N1371" s="30"/>
      <c r="O1371" s="30"/>
      <c r="P1371" s="30"/>
      <c r="Q1371" s="30"/>
    </row>
    <row r="1372" spans="11:17" s="22" customFormat="1" x14ac:dyDescent="0.25">
      <c r="K1372" s="30"/>
      <c r="L1372" s="30"/>
      <c r="N1372" s="30"/>
      <c r="O1372" s="30"/>
      <c r="P1372" s="30"/>
      <c r="Q1372" s="30"/>
    </row>
    <row r="1373" spans="11:17" s="22" customFormat="1" x14ac:dyDescent="0.25">
      <c r="K1373" s="30"/>
      <c r="L1373" s="30"/>
      <c r="N1373" s="30"/>
      <c r="O1373" s="30"/>
      <c r="P1373" s="30"/>
      <c r="Q1373" s="30"/>
    </row>
    <row r="1374" spans="11:17" s="22" customFormat="1" x14ac:dyDescent="0.25">
      <c r="K1374" s="30"/>
      <c r="L1374" s="30"/>
      <c r="N1374" s="30"/>
      <c r="O1374" s="30"/>
      <c r="P1374" s="30"/>
      <c r="Q1374" s="30"/>
    </row>
    <row r="1375" spans="11:17" s="22" customFormat="1" x14ac:dyDescent="0.25">
      <c r="K1375" s="30"/>
      <c r="L1375" s="30"/>
      <c r="N1375" s="30"/>
      <c r="O1375" s="30"/>
      <c r="P1375" s="30"/>
      <c r="Q1375" s="30"/>
    </row>
    <row r="1376" spans="11:17" s="22" customFormat="1" x14ac:dyDescent="0.25">
      <c r="K1376" s="30"/>
      <c r="L1376" s="30"/>
      <c r="N1376" s="30"/>
      <c r="O1376" s="30"/>
      <c r="P1376" s="30"/>
      <c r="Q1376" s="30"/>
    </row>
    <row r="1377" spans="11:17" s="22" customFormat="1" x14ac:dyDescent="0.25">
      <c r="K1377" s="30"/>
      <c r="L1377" s="30"/>
      <c r="N1377" s="30"/>
      <c r="O1377" s="30"/>
      <c r="P1377" s="30"/>
      <c r="Q1377" s="30"/>
    </row>
    <row r="1378" spans="11:17" s="22" customFormat="1" x14ac:dyDescent="0.25">
      <c r="K1378" s="30"/>
      <c r="L1378" s="30"/>
      <c r="N1378" s="30"/>
      <c r="O1378" s="30"/>
      <c r="P1378" s="30"/>
      <c r="Q1378" s="30"/>
    </row>
    <row r="1379" spans="11:17" s="22" customFormat="1" x14ac:dyDescent="0.25">
      <c r="K1379" s="30"/>
      <c r="L1379" s="30"/>
      <c r="N1379" s="30"/>
      <c r="O1379" s="30"/>
      <c r="P1379" s="30"/>
      <c r="Q1379" s="30"/>
    </row>
    <row r="1380" spans="11:17" s="22" customFormat="1" x14ac:dyDescent="0.25">
      <c r="K1380" s="30"/>
      <c r="L1380" s="30"/>
      <c r="N1380" s="30"/>
      <c r="O1380" s="30"/>
      <c r="P1380" s="30"/>
      <c r="Q1380" s="30"/>
    </row>
    <row r="1381" spans="11:17" s="22" customFormat="1" x14ac:dyDescent="0.25">
      <c r="K1381" s="30"/>
      <c r="L1381" s="30"/>
      <c r="N1381" s="30"/>
      <c r="O1381" s="30"/>
      <c r="P1381" s="30"/>
      <c r="Q1381" s="30"/>
    </row>
    <row r="1382" spans="11:17" s="22" customFormat="1" hidden="1" x14ac:dyDescent="0.25">
      <c r="K1382" s="30"/>
      <c r="L1382" s="30"/>
      <c r="N1382" s="30"/>
      <c r="O1382" s="30"/>
      <c r="P1382" s="30"/>
      <c r="Q1382" s="30"/>
    </row>
    <row r="1383" spans="11:17" s="22" customFormat="1" hidden="1" x14ac:dyDescent="0.25">
      <c r="K1383" s="30"/>
      <c r="L1383" s="30"/>
      <c r="N1383" s="30"/>
      <c r="O1383" s="30"/>
      <c r="P1383" s="30"/>
      <c r="Q1383" s="30"/>
    </row>
    <row r="1384" spans="11:17" s="22" customFormat="1" x14ac:dyDescent="0.25">
      <c r="K1384" s="30"/>
      <c r="L1384" s="30"/>
      <c r="N1384" s="30"/>
      <c r="O1384" s="30"/>
      <c r="P1384" s="30"/>
      <c r="Q1384" s="30"/>
    </row>
    <row r="1385" spans="11:17" s="22" customFormat="1" x14ac:dyDescent="0.25">
      <c r="K1385" s="30"/>
      <c r="L1385" s="30"/>
      <c r="N1385" s="30"/>
      <c r="O1385" s="30"/>
      <c r="P1385" s="30"/>
      <c r="Q1385" s="30"/>
    </row>
    <row r="1386" spans="11:17" s="22" customFormat="1" x14ac:dyDescent="0.25">
      <c r="K1386" s="30"/>
      <c r="L1386" s="30"/>
      <c r="N1386" s="30"/>
      <c r="O1386" s="30"/>
      <c r="P1386" s="30"/>
      <c r="Q1386" s="30"/>
    </row>
    <row r="1387" spans="11:17" s="22" customFormat="1" x14ac:dyDescent="0.25">
      <c r="K1387" s="30"/>
      <c r="L1387" s="30"/>
      <c r="N1387" s="30"/>
      <c r="O1387" s="30"/>
      <c r="P1387" s="30"/>
      <c r="Q1387" s="30"/>
    </row>
    <row r="1388" spans="11:17" s="22" customFormat="1" x14ac:dyDescent="0.25">
      <c r="K1388" s="30"/>
      <c r="L1388" s="30"/>
      <c r="N1388" s="30"/>
      <c r="O1388" s="30"/>
      <c r="P1388" s="30"/>
      <c r="Q1388" s="30"/>
    </row>
    <row r="1389" spans="11:17" s="22" customFormat="1" x14ac:dyDescent="0.25">
      <c r="K1389" s="30"/>
      <c r="L1389" s="30"/>
      <c r="N1389" s="30"/>
      <c r="O1389" s="30"/>
      <c r="P1389" s="30"/>
      <c r="Q1389" s="30"/>
    </row>
    <row r="1390" spans="11:17" s="22" customFormat="1" hidden="1" x14ac:dyDescent="0.25">
      <c r="K1390" s="30"/>
      <c r="L1390" s="30"/>
      <c r="N1390" s="30"/>
      <c r="O1390" s="30"/>
      <c r="P1390" s="30"/>
      <c r="Q1390" s="30"/>
    </row>
    <row r="1391" spans="11:17" s="22" customFormat="1" x14ac:dyDescent="0.25">
      <c r="K1391" s="30"/>
      <c r="L1391" s="30"/>
      <c r="N1391" s="30"/>
      <c r="O1391" s="30"/>
      <c r="P1391" s="30"/>
      <c r="Q1391" s="30"/>
    </row>
    <row r="1392" spans="11:17" s="22" customFormat="1" x14ac:dyDescent="0.25">
      <c r="K1392" s="30"/>
      <c r="L1392" s="30"/>
      <c r="N1392" s="30"/>
      <c r="O1392" s="30"/>
      <c r="P1392" s="30"/>
      <c r="Q1392" s="30"/>
    </row>
    <row r="1393" spans="1:17" s="22" customFormat="1" x14ac:dyDescent="0.25">
      <c r="K1393" s="30"/>
      <c r="L1393" s="30"/>
      <c r="N1393" s="30"/>
      <c r="O1393" s="30"/>
      <c r="P1393" s="30"/>
      <c r="Q1393" s="30"/>
    </row>
    <row r="1394" spans="1:17" s="22" customFormat="1" x14ac:dyDescent="0.25">
      <c r="K1394" s="30"/>
      <c r="L1394" s="30"/>
      <c r="N1394" s="30"/>
      <c r="O1394" s="30"/>
      <c r="P1394" s="30"/>
      <c r="Q1394" s="30"/>
    </row>
    <row r="1395" spans="1:17" s="22" customFormat="1" x14ac:dyDescent="0.25">
      <c r="K1395" s="30"/>
      <c r="L1395" s="30"/>
      <c r="N1395" s="30"/>
      <c r="O1395" s="30"/>
      <c r="P1395" s="30"/>
      <c r="Q1395" s="30"/>
    </row>
    <row r="1396" spans="1:17" s="22" customFormat="1" x14ac:dyDescent="0.25">
      <c r="K1396" s="30"/>
      <c r="L1396" s="30"/>
      <c r="N1396" s="30"/>
      <c r="O1396" s="30"/>
      <c r="P1396" s="30"/>
      <c r="Q1396" s="30"/>
    </row>
    <row r="1397" spans="1:17" s="22" customFormat="1" x14ac:dyDescent="0.25">
      <c r="K1397" s="30"/>
      <c r="L1397" s="30"/>
      <c r="N1397" s="30"/>
      <c r="O1397" s="30"/>
      <c r="P1397" s="30"/>
      <c r="Q1397" s="30"/>
    </row>
    <row r="1398" spans="1:17" s="22" customFormat="1" hidden="1" x14ac:dyDescent="0.25">
      <c r="K1398" s="30"/>
      <c r="L1398" s="30"/>
      <c r="N1398" s="30"/>
      <c r="O1398" s="30"/>
      <c r="P1398" s="30"/>
      <c r="Q1398" s="30"/>
    </row>
    <row r="1399" spans="1:17" s="22" customFormat="1" hidden="1" x14ac:dyDescent="0.25">
      <c r="K1399" s="30"/>
      <c r="L1399" s="30"/>
      <c r="N1399" s="30"/>
      <c r="O1399" s="30"/>
      <c r="P1399" s="30"/>
      <c r="Q1399" s="30"/>
    </row>
    <row r="1400" spans="1:17" s="22" customFormat="1" x14ac:dyDescent="0.25">
      <c r="K1400" s="30"/>
      <c r="L1400" s="30"/>
      <c r="N1400" s="30"/>
      <c r="O1400" s="30"/>
      <c r="P1400" s="30"/>
      <c r="Q1400" s="30"/>
    </row>
    <row r="1401" spans="1:17" s="22" customFormat="1" x14ac:dyDescent="0.25">
      <c r="K1401" s="30"/>
      <c r="L1401" s="30"/>
      <c r="N1401" s="30"/>
      <c r="O1401" s="30"/>
      <c r="P1401" s="30"/>
      <c r="Q1401" s="30"/>
    </row>
    <row r="1402" spans="1:17" s="22" customFormat="1" x14ac:dyDescent="0.25">
      <c r="K1402" s="30"/>
      <c r="L1402" s="30"/>
      <c r="N1402" s="30"/>
      <c r="O1402" s="30"/>
      <c r="P1402" s="30"/>
      <c r="Q1402" s="30"/>
    </row>
    <row r="1403" spans="1:17" s="22" customFormat="1" x14ac:dyDescent="0.25">
      <c r="B1403"/>
      <c r="C1403"/>
      <c r="D1403"/>
      <c r="E1403"/>
      <c r="F1403"/>
      <c r="G1403"/>
      <c r="H1403"/>
      <c r="I1403"/>
      <c r="K1403" s="30"/>
      <c r="L1403" s="30"/>
      <c r="N1403" s="30"/>
      <c r="O1403" s="30"/>
      <c r="P1403" s="30"/>
      <c r="Q1403" s="30"/>
    </row>
    <row r="1404" spans="1:17" s="22" customFormat="1" x14ac:dyDescent="0.25">
      <c r="A1404"/>
      <c r="B1404"/>
      <c r="C1404"/>
      <c r="D1404"/>
      <c r="E1404"/>
      <c r="F1404"/>
      <c r="G1404"/>
      <c r="H1404"/>
      <c r="I1404"/>
      <c r="K1404" s="30"/>
      <c r="L1404" s="30"/>
      <c r="N1404" s="30"/>
      <c r="O1404" s="30"/>
      <c r="P1404" s="30"/>
      <c r="Q1404" s="30"/>
    </row>
    <row r="1405" spans="1:17" s="22" customFormat="1" x14ac:dyDescent="0.25">
      <c r="A1405"/>
      <c r="B1405"/>
      <c r="C1405"/>
      <c r="D1405"/>
      <c r="E1405"/>
      <c r="F1405"/>
      <c r="G1405"/>
      <c r="H1405"/>
      <c r="I1405"/>
      <c r="K1405" s="30"/>
      <c r="L1405" s="30"/>
      <c r="N1405" s="30"/>
      <c r="O1405" s="30"/>
      <c r="P1405" s="30"/>
      <c r="Q1405" s="30"/>
    </row>
    <row r="1406" spans="1:17" s="22" customFormat="1" x14ac:dyDescent="0.25">
      <c r="A1406"/>
      <c r="B1406"/>
      <c r="C1406"/>
      <c r="D1406"/>
      <c r="E1406"/>
      <c r="F1406"/>
      <c r="G1406"/>
      <c r="H1406"/>
      <c r="I1406"/>
      <c r="K1406" s="30"/>
      <c r="L1406" s="30"/>
      <c r="N1406" s="30"/>
      <c r="O1406" s="30"/>
      <c r="P1406" s="30"/>
      <c r="Q1406" s="30"/>
    </row>
    <row r="1407" spans="1:17" s="22" customFormat="1" x14ac:dyDescent="0.25">
      <c r="A1407"/>
      <c r="B1407"/>
      <c r="C1407"/>
      <c r="D1407"/>
      <c r="E1407"/>
      <c r="F1407"/>
      <c r="G1407"/>
      <c r="H1407"/>
      <c r="I1407"/>
      <c r="K1407" s="30"/>
      <c r="L1407" s="30"/>
      <c r="N1407" s="30"/>
      <c r="O1407" s="30"/>
      <c r="P1407" s="30"/>
      <c r="Q1407" s="30"/>
    </row>
    <row r="1408" spans="1:17" s="22" customFormat="1" x14ac:dyDescent="0.25">
      <c r="A1408"/>
      <c r="B1408"/>
      <c r="C1408"/>
      <c r="D1408"/>
      <c r="E1408"/>
      <c r="F1408"/>
      <c r="G1408"/>
      <c r="H1408"/>
      <c r="I1408"/>
      <c r="K1408" s="30"/>
      <c r="L1408" s="30"/>
      <c r="N1408" s="30"/>
      <c r="O1408" s="30"/>
      <c r="P1408" s="30"/>
      <c r="Q1408" s="30"/>
    </row>
    <row r="1409" spans="1:17" s="22" customFormat="1" hidden="1" x14ac:dyDescent="0.25">
      <c r="A1409"/>
      <c r="B1409"/>
      <c r="C1409"/>
      <c r="D1409"/>
      <c r="E1409"/>
      <c r="F1409"/>
      <c r="G1409"/>
      <c r="H1409"/>
      <c r="I1409"/>
      <c r="K1409" s="30"/>
      <c r="L1409" s="30"/>
      <c r="N1409" s="30"/>
      <c r="O1409" s="30"/>
      <c r="P1409" s="30"/>
      <c r="Q1409" s="30"/>
    </row>
    <row r="1410" spans="1:17" s="22" customFormat="1" hidden="1" x14ac:dyDescent="0.25">
      <c r="A1410"/>
      <c r="B1410"/>
      <c r="C1410"/>
      <c r="D1410"/>
      <c r="E1410"/>
      <c r="F1410"/>
      <c r="G1410"/>
      <c r="H1410"/>
      <c r="I1410"/>
      <c r="J1410" s="31"/>
      <c r="K1410" s="32"/>
      <c r="L1410" s="32"/>
      <c r="N1410" s="30"/>
      <c r="O1410" s="30"/>
      <c r="P1410" s="30"/>
      <c r="Q1410" s="30"/>
    </row>
    <row r="1411" spans="1:17" s="22" customFormat="1" hidden="1" x14ac:dyDescent="0.25">
      <c r="A1411"/>
      <c r="B1411"/>
      <c r="C1411"/>
      <c r="D1411"/>
      <c r="E1411"/>
      <c r="F1411"/>
      <c r="G1411"/>
      <c r="H1411"/>
      <c r="I1411"/>
      <c r="K1411" s="30"/>
      <c r="L1411" s="30"/>
      <c r="N1411" s="30"/>
      <c r="O1411" s="30"/>
      <c r="P1411" s="30"/>
      <c r="Q1411" s="30"/>
    </row>
    <row r="1412" spans="1:17" s="22" customFormat="1" hidden="1" x14ac:dyDescent="0.25">
      <c r="A1412"/>
      <c r="B1412"/>
      <c r="C1412"/>
      <c r="D1412"/>
      <c r="E1412"/>
      <c r="F1412"/>
      <c r="G1412"/>
      <c r="H1412"/>
      <c r="I1412"/>
      <c r="K1412" s="30"/>
      <c r="L1412" s="30"/>
      <c r="N1412" s="30"/>
      <c r="O1412" s="30"/>
      <c r="P1412" s="30"/>
      <c r="Q1412" s="30"/>
    </row>
    <row r="1413" spans="1:17" s="22" customFormat="1" hidden="1" x14ac:dyDescent="0.25">
      <c r="A1413"/>
      <c r="B1413"/>
      <c r="C1413"/>
      <c r="D1413"/>
      <c r="E1413"/>
      <c r="F1413"/>
      <c r="G1413"/>
      <c r="H1413"/>
      <c r="I1413"/>
      <c r="K1413" s="30"/>
      <c r="L1413" s="30"/>
      <c r="N1413" s="30"/>
      <c r="O1413" s="30"/>
      <c r="P1413" s="30"/>
      <c r="Q1413" s="30"/>
    </row>
    <row r="1414" spans="1:17" s="22" customFormat="1" x14ac:dyDescent="0.25">
      <c r="A1414"/>
      <c r="B1414"/>
      <c r="C1414"/>
      <c r="D1414"/>
      <c r="E1414"/>
      <c r="F1414"/>
      <c r="G1414"/>
      <c r="H1414"/>
      <c r="I1414"/>
      <c r="K1414" s="30"/>
      <c r="L1414" s="30"/>
      <c r="N1414" s="30"/>
      <c r="O1414" s="30"/>
      <c r="P1414" s="30"/>
      <c r="Q1414" s="30"/>
    </row>
    <row r="1415" spans="1:17" s="22" customFormat="1" x14ac:dyDescent="0.25">
      <c r="A1415"/>
      <c r="B1415"/>
      <c r="C1415"/>
      <c r="D1415"/>
      <c r="E1415"/>
      <c r="F1415"/>
      <c r="G1415"/>
      <c r="H1415"/>
      <c r="I1415"/>
      <c r="K1415" s="30"/>
      <c r="L1415" s="30"/>
      <c r="N1415" s="30"/>
      <c r="O1415" s="30"/>
      <c r="P1415" s="30"/>
      <c r="Q1415" s="30"/>
    </row>
    <row r="1416" spans="1:17" s="22" customFormat="1" x14ac:dyDescent="0.25">
      <c r="A1416"/>
      <c r="B1416"/>
      <c r="C1416"/>
      <c r="D1416"/>
      <c r="E1416"/>
      <c r="F1416"/>
      <c r="G1416"/>
      <c r="H1416"/>
      <c r="I1416"/>
      <c r="K1416" s="30"/>
      <c r="L1416" s="30"/>
      <c r="N1416" s="30"/>
      <c r="O1416" s="30"/>
      <c r="P1416" s="30"/>
      <c r="Q1416" s="30"/>
    </row>
    <row r="1417" spans="1:17" s="22" customFormat="1" x14ac:dyDescent="0.25">
      <c r="A1417"/>
      <c r="B1417"/>
      <c r="C1417"/>
      <c r="D1417"/>
      <c r="E1417"/>
      <c r="F1417"/>
      <c r="G1417"/>
      <c r="H1417"/>
      <c r="I1417"/>
      <c r="K1417" s="30"/>
      <c r="L1417" s="30"/>
      <c r="N1417" s="30"/>
      <c r="O1417" s="30"/>
      <c r="P1417" s="30"/>
      <c r="Q1417" s="30"/>
    </row>
    <row r="1418" spans="1:17" s="22" customFormat="1" x14ac:dyDescent="0.25">
      <c r="A1418"/>
      <c r="B1418"/>
      <c r="C1418"/>
      <c r="D1418"/>
      <c r="E1418"/>
      <c r="F1418"/>
      <c r="G1418"/>
      <c r="H1418"/>
      <c r="I1418"/>
      <c r="K1418" s="30"/>
      <c r="L1418" s="30"/>
      <c r="N1418" s="30"/>
      <c r="O1418" s="30"/>
      <c r="P1418" s="30"/>
      <c r="Q1418" s="30"/>
    </row>
    <row r="1419" spans="1:17" s="22" customFormat="1" x14ac:dyDescent="0.25">
      <c r="A1419"/>
      <c r="B1419"/>
      <c r="C1419"/>
      <c r="D1419"/>
      <c r="E1419"/>
      <c r="F1419"/>
      <c r="G1419"/>
      <c r="H1419"/>
      <c r="I1419"/>
      <c r="K1419" s="30"/>
      <c r="L1419" s="30"/>
      <c r="N1419" s="30"/>
      <c r="O1419" s="30"/>
      <c r="P1419" s="30"/>
      <c r="Q1419" s="30"/>
    </row>
    <row r="1420" spans="1:17" s="22" customFormat="1" x14ac:dyDescent="0.25">
      <c r="A1420"/>
      <c r="B1420"/>
      <c r="C1420"/>
      <c r="D1420"/>
      <c r="E1420"/>
      <c r="F1420"/>
      <c r="G1420"/>
      <c r="H1420"/>
      <c r="I1420"/>
      <c r="K1420" s="30"/>
      <c r="L1420" s="30"/>
      <c r="N1420" s="30"/>
      <c r="O1420" s="30"/>
      <c r="P1420" s="30"/>
      <c r="Q1420" s="30"/>
    </row>
    <row r="1421" spans="1:17" s="22" customFormat="1" x14ac:dyDescent="0.25">
      <c r="A1421"/>
      <c r="B1421"/>
      <c r="C1421"/>
      <c r="D1421"/>
      <c r="E1421"/>
      <c r="F1421"/>
      <c r="G1421"/>
      <c r="H1421"/>
      <c r="I1421"/>
      <c r="K1421" s="30"/>
      <c r="L1421" s="30"/>
      <c r="N1421" s="30"/>
      <c r="O1421" s="30"/>
      <c r="P1421" s="30"/>
      <c r="Q1421" s="30"/>
    </row>
    <row r="1422" spans="1:17" s="22" customFormat="1" x14ac:dyDescent="0.25">
      <c r="A1422"/>
      <c r="B1422"/>
      <c r="C1422"/>
      <c r="D1422"/>
      <c r="E1422"/>
      <c r="F1422"/>
      <c r="G1422"/>
      <c r="H1422"/>
      <c r="I1422"/>
      <c r="K1422" s="30"/>
      <c r="L1422" s="30"/>
      <c r="N1422" s="30"/>
      <c r="O1422" s="30"/>
      <c r="P1422" s="30"/>
      <c r="Q1422" s="30"/>
    </row>
    <row r="1423" spans="1:17" s="22" customFormat="1" x14ac:dyDescent="0.25">
      <c r="A1423"/>
      <c r="B1423"/>
      <c r="C1423"/>
      <c r="D1423"/>
      <c r="E1423"/>
      <c r="F1423"/>
      <c r="G1423"/>
      <c r="H1423"/>
      <c r="I1423"/>
      <c r="K1423" s="30"/>
      <c r="L1423" s="30"/>
      <c r="N1423" s="30"/>
      <c r="O1423" s="30"/>
      <c r="P1423" s="30"/>
      <c r="Q1423" s="30"/>
    </row>
    <row r="1424" spans="1:17" s="22" customFormat="1" x14ac:dyDescent="0.25">
      <c r="A1424"/>
      <c r="B1424"/>
      <c r="C1424"/>
      <c r="D1424"/>
      <c r="E1424"/>
      <c r="F1424"/>
      <c r="G1424"/>
      <c r="H1424"/>
      <c r="I1424"/>
      <c r="K1424" s="30"/>
      <c r="L1424" s="30"/>
      <c r="N1424" s="30"/>
      <c r="O1424" s="30"/>
      <c r="P1424" s="30"/>
      <c r="Q1424" s="30"/>
    </row>
    <row r="1425" spans="1:17" s="22" customFormat="1" x14ac:dyDescent="0.25">
      <c r="A1425"/>
      <c r="B1425"/>
      <c r="C1425"/>
      <c r="D1425"/>
      <c r="E1425"/>
      <c r="F1425"/>
      <c r="G1425"/>
      <c r="H1425"/>
      <c r="I1425"/>
      <c r="K1425" s="30"/>
      <c r="L1425" s="30"/>
      <c r="N1425" s="30"/>
      <c r="O1425" s="30"/>
      <c r="P1425" s="30"/>
      <c r="Q1425" s="30"/>
    </row>
    <row r="1426" spans="1:17" s="22" customFormat="1" x14ac:dyDescent="0.25">
      <c r="A1426"/>
      <c r="B1426"/>
      <c r="C1426"/>
      <c r="D1426"/>
      <c r="E1426"/>
      <c r="F1426"/>
      <c r="G1426"/>
      <c r="H1426"/>
      <c r="I1426"/>
      <c r="K1426" s="30"/>
      <c r="L1426" s="30"/>
      <c r="N1426" s="30"/>
      <c r="O1426" s="30"/>
      <c r="P1426" s="30"/>
      <c r="Q1426" s="30"/>
    </row>
    <row r="1427" spans="1:17" s="22" customFormat="1" x14ac:dyDescent="0.25">
      <c r="A1427"/>
      <c r="B1427"/>
      <c r="C1427"/>
      <c r="D1427"/>
      <c r="E1427"/>
      <c r="F1427"/>
      <c r="G1427"/>
      <c r="H1427"/>
      <c r="I1427"/>
      <c r="K1427" s="30"/>
      <c r="L1427" s="30"/>
      <c r="N1427" s="30"/>
      <c r="O1427" s="30"/>
      <c r="P1427" s="30"/>
      <c r="Q1427" s="30"/>
    </row>
    <row r="1428" spans="1:17" s="22" customFormat="1" x14ac:dyDescent="0.25">
      <c r="A1428"/>
      <c r="B1428"/>
      <c r="C1428"/>
      <c r="D1428"/>
      <c r="E1428"/>
      <c r="F1428"/>
      <c r="G1428"/>
      <c r="H1428"/>
      <c r="I1428"/>
      <c r="K1428" s="30"/>
      <c r="L1428" s="30"/>
      <c r="N1428" s="30"/>
      <c r="O1428" s="30"/>
      <c r="P1428" s="30"/>
      <c r="Q1428" s="30"/>
    </row>
    <row r="1429" spans="1:17" s="31" customFormat="1" x14ac:dyDescent="0.25">
      <c r="A1429"/>
      <c r="B1429"/>
      <c r="C1429"/>
      <c r="D1429"/>
      <c r="E1429"/>
      <c r="F1429"/>
      <c r="G1429"/>
      <c r="H1429"/>
      <c r="I1429"/>
      <c r="J1429" s="22"/>
      <c r="K1429" s="30"/>
      <c r="L1429" s="30"/>
      <c r="N1429" s="32"/>
      <c r="O1429" s="32"/>
      <c r="P1429" s="32"/>
      <c r="Q1429" s="32"/>
    </row>
    <row r="1430" spans="1:17" s="22" customFormat="1" x14ac:dyDescent="0.25">
      <c r="A1430"/>
      <c r="B1430"/>
      <c r="C1430"/>
      <c r="D1430"/>
      <c r="E1430"/>
      <c r="F1430"/>
      <c r="G1430"/>
      <c r="H1430"/>
      <c r="I1430"/>
      <c r="K1430" s="30"/>
      <c r="L1430" s="30"/>
      <c r="N1430" s="30"/>
      <c r="O1430" s="30"/>
      <c r="P1430" s="30"/>
      <c r="Q1430" s="30"/>
    </row>
    <row r="1431" spans="1:17" s="22" customFormat="1" x14ac:dyDescent="0.25">
      <c r="A1431"/>
      <c r="B1431"/>
      <c r="C1431"/>
      <c r="D1431"/>
      <c r="E1431"/>
      <c r="F1431"/>
      <c r="G1431"/>
      <c r="H1431"/>
      <c r="I1431"/>
      <c r="K1431" s="30"/>
      <c r="L1431" s="30"/>
      <c r="N1431" s="30"/>
      <c r="O1431" s="30"/>
      <c r="P1431" s="30"/>
      <c r="Q1431" s="30"/>
    </row>
    <row r="1432" spans="1:17" s="22" customFormat="1" x14ac:dyDescent="0.25">
      <c r="A1432"/>
      <c r="B1432"/>
      <c r="C1432"/>
      <c r="D1432"/>
      <c r="E1432"/>
      <c r="F1432"/>
      <c r="G1432"/>
      <c r="H1432"/>
      <c r="I1432"/>
      <c r="K1432" s="30"/>
      <c r="L1432" s="30"/>
      <c r="N1432" s="30"/>
      <c r="O1432" s="30"/>
      <c r="P1432" s="30"/>
      <c r="Q1432" s="30"/>
    </row>
    <row r="1433" spans="1:17" s="22" customFormat="1" x14ac:dyDescent="0.25">
      <c r="A1433"/>
      <c r="B1433"/>
      <c r="C1433"/>
      <c r="D1433"/>
      <c r="E1433"/>
      <c r="F1433"/>
      <c r="G1433"/>
      <c r="H1433"/>
      <c r="I1433"/>
      <c r="K1433" s="30"/>
      <c r="L1433" s="30"/>
      <c r="N1433" s="30"/>
      <c r="O1433" s="30"/>
      <c r="P1433" s="30"/>
      <c r="Q1433" s="30"/>
    </row>
    <row r="1434" spans="1:17" s="22" customFormat="1" x14ac:dyDescent="0.25">
      <c r="A1434"/>
      <c r="B1434"/>
      <c r="C1434"/>
      <c r="D1434"/>
      <c r="E1434"/>
      <c r="F1434"/>
      <c r="G1434"/>
      <c r="H1434"/>
      <c r="I1434"/>
      <c r="K1434" s="30"/>
      <c r="L1434" s="30"/>
      <c r="N1434" s="30"/>
      <c r="O1434" s="30"/>
      <c r="P1434" s="30"/>
      <c r="Q1434" s="30"/>
    </row>
    <row r="1435" spans="1:17" s="22" customFormat="1" x14ac:dyDescent="0.25">
      <c r="A1435"/>
      <c r="B1435"/>
      <c r="C1435"/>
      <c r="D1435"/>
      <c r="E1435"/>
      <c r="F1435"/>
      <c r="G1435"/>
      <c r="H1435"/>
      <c r="I1435"/>
      <c r="K1435" s="30"/>
      <c r="L1435" s="30"/>
      <c r="N1435" s="30"/>
      <c r="O1435" s="30"/>
      <c r="P1435" s="30"/>
      <c r="Q1435" s="30"/>
    </row>
    <row r="1436" spans="1:17" s="22" customFormat="1" x14ac:dyDescent="0.25">
      <c r="A1436"/>
      <c r="B1436"/>
      <c r="C1436"/>
      <c r="D1436"/>
      <c r="E1436"/>
      <c r="F1436"/>
      <c r="G1436"/>
      <c r="H1436"/>
      <c r="I1436"/>
      <c r="K1436" s="30"/>
      <c r="L1436" s="30"/>
      <c r="N1436" s="30"/>
      <c r="O1436" s="30"/>
      <c r="P1436" s="30"/>
      <c r="Q1436" s="30"/>
    </row>
    <row r="1437" spans="1:17" s="22" customFormat="1" x14ac:dyDescent="0.25">
      <c r="A1437"/>
      <c r="B1437"/>
      <c r="C1437"/>
      <c r="D1437"/>
      <c r="E1437"/>
      <c r="F1437"/>
      <c r="G1437"/>
      <c r="H1437"/>
      <c r="I1437"/>
      <c r="K1437" s="30"/>
      <c r="L1437" s="30"/>
      <c r="N1437" s="30"/>
      <c r="O1437" s="30"/>
      <c r="P1437" s="30"/>
      <c r="Q1437" s="30"/>
    </row>
    <row r="1438" spans="1:17" s="22" customFormat="1" x14ac:dyDescent="0.25">
      <c r="A1438"/>
      <c r="B1438"/>
      <c r="C1438"/>
      <c r="D1438"/>
      <c r="E1438"/>
      <c r="F1438"/>
      <c r="G1438"/>
      <c r="H1438"/>
      <c r="I1438"/>
      <c r="K1438" s="30"/>
      <c r="L1438" s="30"/>
      <c r="N1438" s="30"/>
      <c r="O1438" s="30"/>
      <c r="P1438" s="30"/>
      <c r="Q1438" s="30"/>
    </row>
    <row r="1439" spans="1:17" s="22" customFormat="1" x14ac:dyDescent="0.25">
      <c r="A1439"/>
      <c r="B1439"/>
      <c r="C1439"/>
      <c r="D1439"/>
      <c r="E1439"/>
      <c r="F1439"/>
      <c r="G1439"/>
      <c r="H1439"/>
      <c r="I1439"/>
      <c r="K1439" s="30"/>
      <c r="L1439" s="30"/>
      <c r="N1439" s="30"/>
      <c r="O1439" s="30"/>
      <c r="P1439" s="30"/>
      <c r="Q1439" s="30"/>
    </row>
    <row r="1440" spans="1:17" s="22" customFormat="1" x14ac:dyDescent="0.25">
      <c r="A1440"/>
      <c r="B1440"/>
      <c r="C1440"/>
      <c r="D1440"/>
      <c r="E1440"/>
      <c r="F1440"/>
      <c r="G1440"/>
      <c r="H1440"/>
      <c r="I1440"/>
      <c r="K1440" s="30"/>
      <c r="L1440" s="30"/>
      <c r="N1440" s="30"/>
      <c r="O1440" s="30"/>
      <c r="P1440" s="30"/>
      <c r="Q1440" s="30"/>
    </row>
    <row r="1441" spans="1:17" s="22" customFormat="1" x14ac:dyDescent="0.25">
      <c r="A1441"/>
      <c r="B1441"/>
      <c r="C1441"/>
      <c r="D1441"/>
      <c r="E1441"/>
      <c r="F1441"/>
      <c r="G1441"/>
      <c r="H1441"/>
      <c r="I1441"/>
      <c r="K1441" s="30"/>
      <c r="L1441" s="30"/>
      <c r="N1441" s="30"/>
      <c r="O1441" s="30"/>
      <c r="P1441" s="30"/>
      <c r="Q1441" s="30"/>
    </row>
    <row r="1442" spans="1:17" s="22" customFormat="1" x14ac:dyDescent="0.25">
      <c r="A1442"/>
      <c r="B1442"/>
      <c r="C1442"/>
      <c r="D1442"/>
      <c r="E1442"/>
      <c r="F1442"/>
      <c r="G1442"/>
      <c r="H1442"/>
      <c r="I1442"/>
      <c r="K1442" s="30"/>
      <c r="L1442" s="30"/>
      <c r="N1442" s="30"/>
      <c r="O1442" s="30"/>
      <c r="P1442" s="30"/>
      <c r="Q1442" s="30"/>
    </row>
    <row r="1443" spans="1:17" s="22" customFormat="1" x14ac:dyDescent="0.25">
      <c r="A1443"/>
      <c r="B1443"/>
      <c r="C1443"/>
      <c r="D1443"/>
      <c r="E1443"/>
      <c r="F1443"/>
      <c r="G1443"/>
      <c r="H1443"/>
      <c r="I1443"/>
      <c r="K1443" s="30"/>
      <c r="L1443" s="30"/>
      <c r="N1443" s="30"/>
      <c r="O1443" s="30"/>
      <c r="P1443" s="30"/>
      <c r="Q1443" s="30"/>
    </row>
    <row r="1444" spans="1:17" s="22" customFormat="1" x14ac:dyDescent="0.25">
      <c r="A1444"/>
      <c r="B1444"/>
      <c r="C1444"/>
      <c r="D1444"/>
      <c r="E1444"/>
      <c r="F1444"/>
      <c r="G1444"/>
      <c r="H1444"/>
      <c r="I1444"/>
      <c r="K1444" s="30"/>
      <c r="L1444" s="30"/>
      <c r="N1444" s="30"/>
      <c r="O1444" s="30"/>
      <c r="P1444" s="30"/>
      <c r="Q1444" s="30"/>
    </row>
    <row r="1445" spans="1:17" s="22" customFormat="1" x14ac:dyDescent="0.25">
      <c r="A1445"/>
      <c r="B1445"/>
      <c r="C1445"/>
      <c r="D1445"/>
      <c r="E1445"/>
      <c r="F1445"/>
      <c r="G1445"/>
      <c r="H1445"/>
      <c r="I1445"/>
      <c r="K1445" s="30"/>
      <c r="L1445" s="30"/>
      <c r="N1445" s="30"/>
      <c r="O1445" s="30"/>
      <c r="P1445" s="30"/>
      <c r="Q1445" s="30"/>
    </row>
    <row r="1446" spans="1:17" s="22" customFormat="1" x14ac:dyDescent="0.25">
      <c r="A1446"/>
      <c r="B1446"/>
      <c r="C1446"/>
      <c r="D1446"/>
      <c r="E1446"/>
      <c r="F1446"/>
      <c r="G1446"/>
      <c r="H1446"/>
      <c r="I1446"/>
      <c r="K1446" s="30"/>
      <c r="L1446" s="30"/>
      <c r="N1446" s="30"/>
      <c r="O1446" s="30"/>
      <c r="P1446" s="30"/>
      <c r="Q1446" s="30"/>
    </row>
    <row r="1447" spans="1:17" s="22" customFormat="1" x14ac:dyDescent="0.25">
      <c r="A1447"/>
      <c r="B1447"/>
      <c r="C1447"/>
      <c r="D1447"/>
      <c r="E1447"/>
      <c r="F1447"/>
      <c r="G1447"/>
      <c r="H1447"/>
      <c r="I1447"/>
      <c r="K1447" s="30"/>
      <c r="L1447" s="30"/>
      <c r="N1447" s="30"/>
      <c r="O1447" s="30"/>
      <c r="P1447" s="30"/>
      <c r="Q1447" s="30"/>
    </row>
    <row r="1448" spans="1:17" s="22" customFormat="1" x14ac:dyDescent="0.25">
      <c r="A1448"/>
      <c r="B1448"/>
      <c r="C1448"/>
      <c r="D1448"/>
      <c r="E1448"/>
      <c r="F1448"/>
      <c r="G1448"/>
      <c r="H1448"/>
      <c r="I1448"/>
      <c r="K1448" s="30"/>
      <c r="L1448" s="30"/>
      <c r="N1448" s="30"/>
      <c r="O1448" s="30"/>
      <c r="P1448" s="30"/>
      <c r="Q1448" s="30"/>
    </row>
    <row r="1449" spans="1:17" s="22" customFormat="1" x14ac:dyDescent="0.25">
      <c r="A1449"/>
      <c r="B1449"/>
      <c r="C1449"/>
      <c r="D1449"/>
      <c r="E1449"/>
      <c r="F1449"/>
      <c r="G1449"/>
      <c r="H1449"/>
      <c r="I1449"/>
      <c r="K1449" s="30"/>
      <c r="L1449" s="30"/>
      <c r="N1449" s="30"/>
      <c r="O1449" s="30"/>
      <c r="P1449" s="30"/>
      <c r="Q1449" s="30"/>
    </row>
    <row r="1450" spans="1:17" s="22" customFormat="1" x14ac:dyDescent="0.25">
      <c r="A1450"/>
      <c r="B1450"/>
      <c r="C1450"/>
      <c r="D1450"/>
      <c r="E1450"/>
      <c r="F1450"/>
      <c r="G1450"/>
      <c r="H1450"/>
      <c r="I1450"/>
      <c r="K1450" s="30"/>
      <c r="L1450" s="30"/>
      <c r="N1450" s="30"/>
      <c r="O1450" s="30"/>
      <c r="P1450" s="30"/>
      <c r="Q1450" s="30"/>
    </row>
    <row r="1451" spans="1:17" s="22" customFormat="1" x14ac:dyDescent="0.25">
      <c r="A1451"/>
      <c r="B1451"/>
      <c r="C1451"/>
      <c r="D1451"/>
      <c r="E1451"/>
      <c r="F1451"/>
      <c r="G1451"/>
      <c r="H1451"/>
      <c r="I1451"/>
      <c r="K1451" s="30"/>
      <c r="L1451" s="30"/>
      <c r="N1451" s="30"/>
      <c r="O1451" s="30"/>
      <c r="P1451" s="30"/>
      <c r="Q1451" s="30"/>
    </row>
    <row r="1452" spans="1:17" s="22" customFormat="1" x14ac:dyDescent="0.25">
      <c r="A1452"/>
      <c r="B1452"/>
      <c r="C1452"/>
      <c r="D1452"/>
      <c r="E1452"/>
      <c r="F1452"/>
      <c r="G1452"/>
      <c r="H1452"/>
      <c r="I1452"/>
      <c r="K1452" s="30"/>
      <c r="L1452" s="30"/>
      <c r="N1452" s="30"/>
      <c r="O1452" s="30"/>
      <c r="P1452" s="30"/>
      <c r="Q1452" s="30"/>
    </row>
    <row r="1453" spans="1:17" s="22" customFormat="1" x14ac:dyDescent="0.25">
      <c r="A1453"/>
      <c r="B1453"/>
      <c r="C1453"/>
      <c r="D1453"/>
      <c r="E1453"/>
      <c r="F1453"/>
      <c r="G1453"/>
      <c r="H1453"/>
      <c r="I1453"/>
      <c r="K1453" s="30"/>
      <c r="L1453" s="30"/>
      <c r="N1453" s="30"/>
      <c r="O1453" s="30"/>
      <c r="P1453" s="30"/>
      <c r="Q1453" s="30"/>
    </row>
    <row r="1454" spans="1:17" s="22" customFormat="1" x14ac:dyDescent="0.25">
      <c r="A1454"/>
      <c r="B1454"/>
      <c r="C1454"/>
      <c r="D1454"/>
      <c r="E1454"/>
      <c r="F1454"/>
      <c r="G1454"/>
      <c r="H1454"/>
      <c r="I1454"/>
      <c r="K1454" s="30"/>
      <c r="L1454" s="30"/>
      <c r="N1454" s="30"/>
      <c r="O1454" s="30"/>
      <c r="P1454" s="30"/>
      <c r="Q1454" s="30"/>
    </row>
    <row r="1455" spans="1:17" s="22" customFormat="1" x14ac:dyDescent="0.25">
      <c r="A1455"/>
      <c r="B1455"/>
      <c r="C1455"/>
      <c r="D1455"/>
      <c r="E1455"/>
      <c r="F1455"/>
      <c r="G1455"/>
      <c r="H1455"/>
      <c r="I1455"/>
      <c r="K1455" s="30"/>
      <c r="L1455" s="30"/>
      <c r="N1455" s="30"/>
      <c r="O1455" s="30"/>
      <c r="P1455" s="30"/>
      <c r="Q1455" s="30"/>
    </row>
    <row r="1456" spans="1:17" s="22" customFormat="1" x14ac:dyDescent="0.25">
      <c r="A1456"/>
      <c r="B1456"/>
      <c r="C1456"/>
      <c r="D1456"/>
      <c r="E1456"/>
      <c r="F1456"/>
      <c r="G1456"/>
      <c r="H1456"/>
      <c r="I1456"/>
      <c r="K1456" s="30"/>
      <c r="L1456" s="30"/>
      <c r="N1456" s="30"/>
      <c r="O1456" s="30"/>
      <c r="P1456" s="30"/>
      <c r="Q1456" s="30"/>
    </row>
    <row r="1457" spans="1:17" s="22" customFormat="1" x14ac:dyDescent="0.25">
      <c r="A1457"/>
      <c r="B1457"/>
      <c r="C1457"/>
      <c r="D1457"/>
      <c r="E1457"/>
      <c r="F1457"/>
      <c r="G1457"/>
      <c r="H1457"/>
      <c r="I1457"/>
      <c r="K1457" s="30"/>
      <c r="L1457" s="30"/>
      <c r="N1457" s="30"/>
      <c r="O1457" s="30"/>
      <c r="P1457" s="30"/>
      <c r="Q1457" s="30"/>
    </row>
    <row r="1458" spans="1:17" s="22" customFormat="1" x14ac:dyDescent="0.25">
      <c r="A1458"/>
      <c r="B1458"/>
      <c r="C1458"/>
      <c r="D1458"/>
      <c r="E1458"/>
      <c r="F1458"/>
      <c r="G1458"/>
      <c r="H1458"/>
      <c r="I1458"/>
      <c r="K1458" s="30"/>
      <c r="L1458" s="30"/>
      <c r="N1458" s="30"/>
      <c r="O1458" s="30"/>
      <c r="P1458" s="30"/>
      <c r="Q1458" s="30"/>
    </row>
    <row r="1459" spans="1:17" s="22" customFormat="1" x14ac:dyDescent="0.25">
      <c r="A1459"/>
      <c r="B1459"/>
      <c r="C1459"/>
      <c r="D1459"/>
      <c r="E1459"/>
      <c r="F1459"/>
      <c r="G1459"/>
      <c r="H1459"/>
      <c r="I1459"/>
      <c r="K1459" s="30"/>
      <c r="L1459" s="30"/>
      <c r="N1459" s="30"/>
      <c r="O1459" s="30"/>
      <c r="P1459" s="30"/>
      <c r="Q1459" s="30"/>
    </row>
    <row r="1460" spans="1:17" s="22" customFormat="1" x14ac:dyDescent="0.25">
      <c r="A1460"/>
      <c r="B1460"/>
      <c r="C1460"/>
      <c r="D1460"/>
      <c r="E1460"/>
      <c r="F1460"/>
      <c r="G1460"/>
      <c r="H1460"/>
      <c r="I1460"/>
      <c r="K1460" s="30"/>
      <c r="L1460" s="30"/>
      <c r="N1460" s="30"/>
      <c r="O1460" s="30"/>
      <c r="P1460" s="30"/>
      <c r="Q1460" s="30"/>
    </row>
    <row r="1461" spans="1:17" s="22" customFormat="1" x14ac:dyDescent="0.25">
      <c r="A1461"/>
      <c r="B1461"/>
      <c r="C1461"/>
      <c r="D1461"/>
      <c r="E1461"/>
      <c r="F1461"/>
      <c r="G1461"/>
      <c r="H1461"/>
      <c r="I1461"/>
      <c r="K1461" s="30"/>
      <c r="L1461" s="30"/>
      <c r="N1461" s="30"/>
      <c r="O1461" s="30"/>
      <c r="P1461" s="30"/>
      <c r="Q1461" s="30"/>
    </row>
    <row r="1462" spans="1:17" s="22" customFormat="1" x14ac:dyDescent="0.25">
      <c r="A1462"/>
      <c r="B1462"/>
      <c r="C1462"/>
      <c r="D1462"/>
      <c r="E1462"/>
      <c r="F1462"/>
      <c r="G1462"/>
      <c r="H1462"/>
      <c r="I1462"/>
      <c r="K1462" s="30"/>
      <c r="L1462" s="30"/>
      <c r="N1462" s="30"/>
      <c r="O1462" s="30"/>
      <c r="P1462" s="30"/>
      <c r="Q1462" s="30"/>
    </row>
    <row r="1463" spans="1:17" s="22" customFormat="1" x14ac:dyDescent="0.25">
      <c r="A1463"/>
      <c r="B1463"/>
      <c r="C1463"/>
      <c r="D1463"/>
      <c r="E1463"/>
      <c r="F1463"/>
      <c r="G1463"/>
      <c r="H1463"/>
      <c r="I1463"/>
      <c r="K1463" s="30"/>
      <c r="L1463" s="30"/>
      <c r="N1463" s="30"/>
      <c r="O1463" s="30"/>
      <c r="P1463" s="30"/>
      <c r="Q1463" s="30"/>
    </row>
    <row r="1464" spans="1:17" s="22" customFormat="1" x14ac:dyDescent="0.25">
      <c r="A1464"/>
      <c r="B1464"/>
      <c r="C1464"/>
      <c r="D1464"/>
      <c r="E1464"/>
      <c r="F1464"/>
      <c r="G1464"/>
      <c r="H1464"/>
      <c r="I1464"/>
      <c r="K1464" s="30"/>
      <c r="L1464" s="30"/>
      <c r="N1464" s="30"/>
      <c r="O1464" s="30"/>
      <c r="P1464" s="30"/>
      <c r="Q1464" s="30"/>
    </row>
    <row r="1465" spans="1:17" s="22" customFormat="1" x14ac:dyDescent="0.25">
      <c r="A1465"/>
      <c r="B1465"/>
      <c r="C1465"/>
      <c r="D1465"/>
      <c r="E1465"/>
      <c r="F1465"/>
      <c r="G1465"/>
      <c r="H1465"/>
      <c r="I1465"/>
      <c r="K1465" s="30"/>
      <c r="L1465" s="30"/>
      <c r="N1465" s="30"/>
      <c r="O1465" s="30"/>
      <c r="P1465" s="30"/>
      <c r="Q1465" s="30"/>
    </row>
    <row r="1466" spans="1:17" s="22" customFormat="1" x14ac:dyDescent="0.25">
      <c r="A1466"/>
      <c r="B1466"/>
      <c r="C1466"/>
      <c r="D1466"/>
      <c r="E1466"/>
      <c r="F1466"/>
      <c r="G1466"/>
      <c r="H1466"/>
      <c r="I1466"/>
      <c r="K1466" s="30"/>
      <c r="L1466" s="30"/>
      <c r="N1466" s="30"/>
      <c r="O1466" s="30"/>
      <c r="P1466" s="30"/>
      <c r="Q1466" s="30"/>
    </row>
    <row r="1467" spans="1:17" s="22" customFormat="1" x14ac:dyDescent="0.25">
      <c r="A1467"/>
      <c r="B1467"/>
      <c r="C1467"/>
      <c r="D1467"/>
      <c r="E1467"/>
      <c r="F1467"/>
      <c r="G1467"/>
      <c r="H1467"/>
      <c r="I1467"/>
      <c r="K1467" s="30"/>
      <c r="L1467" s="30"/>
      <c r="N1467" s="30"/>
      <c r="O1467" s="30"/>
      <c r="P1467" s="30"/>
      <c r="Q1467" s="30"/>
    </row>
    <row r="1468" spans="1:17" s="22" customFormat="1" x14ac:dyDescent="0.25">
      <c r="A1468"/>
      <c r="B1468"/>
      <c r="C1468"/>
      <c r="D1468"/>
      <c r="E1468"/>
      <c r="F1468"/>
      <c r="G1468"/>
      <c r="H1468"/>
      <c r="I1468"/>
      <c r="K1468" s="30"/>
      <c r="L1468" s="30"/>
      <c r="N1468" s="30"/>
      <c r="O1468" s="30"/>
      <c r="P1468" s="30"/>
      <c r="Q1468" s="30"/>
    </row>
    <row r="1469" spans="1:17" s="22" customFormat="1" x14ac:dyDescent="0.25">
      <c r="A1469"/>
      <c r="B1469"/>
      <c r="C1469"/>
      <c r="D1469"/>
      <c r="E1469"/>
      <c r="F1469"/>
      <c r="G1469"/>
      <c r="H1469"/>
      <c r="I1469"/>
      <c r="K1469" s="30"/>
      <c r="L1469" s="30"/>
      <c r="N1469" s="30"/>
      <c r="O1469" s="30"/>
      <c r="P1469" s="30"/>
      <c r="Q1469" s="30"/>
    </row>
    <row r="1470" spans="1:17" s="22" customFormat="1" x14ac:dyDescent="0.25">
      <c r="A1470"/>
      <c r="B1470"/>
      <c r="C1470"/>
      <c r="D1470"/>
      <c r="E1470"/>
      <c r="F1470"/>
      <c r="G1470"/>
      <c r="H1470"/>
      <c r="I1470"/>
      <c r="K1470" s="30"/>
      <c r="L1470" s="30"/>
      <c r="N1470" s="30"/>
      <c r="O1470" s="30"/>
      <c r="P1470" s="30"/>
      <c r="Q1470" s="30"/>
    </row>
    <row r="1471" spans="1:17" s="22" customFormat="1" x14ac:dyDescent="0.25">
      <c r="A1471"/>
      <c r="B1471"/>
      <c r="C1471"/>
      <c r="D1471"/>
      <c r="E1471"/>
      <c r="F1471"/>
      <c r="G1471"/>
      <c r="H1471"/>
      <c r="I1471"/>
      <c r="K1471" s="30"/>
      <c r="L1471" s="30"/>
      <c r="N1471" s="30"/>
      <c r="O1471" s="30"/>
      <c r="P1471" s="30"/>
      <c r="Q1471" s="30"/>
    </row>
    <row r="1472" spans="1:17" s="22" customFormat="1" x14ac:dyDescent="0.25">
      <c r="A1472"/>
      <c r="B1472"/>
      <c r="C1472"/>
      <c r="D1472"/>
      <c r="E1472"/>
      <c r="F1472"/>
      <c r="G1472"/>
      <c r="H1472"/>
      <c r="I1472"/>
      <c r="K1472" s="30"/>
      <c r="L1472" s="30"/>
      <c r="N1472" s="30"/>
      <c r="O1472" s="30"/>
      <c r="P1472" s="30"/>
      <c r="Q1472" s="30"/>
    </row>
    <row r="1473" spans="1:17" s="22" customFormat="1" x14ac:dyDescent="0.25">
      <c r="A1473"/>
      <c r="B1473"/>
      <c r="C1473"/>
      <c r="D1473"/>
      <c r="E1473"/>
      <c r="F1473"/>
      <c r="G1473"/>
      <c r="H1473"/>
      <c r="I1473"/>
      <c r="K1473" s="30"/>
      <c r="L1473" s="30"/>
      <c r="N1473" s="30"/>
      <c r="O1473" s="30"/>
      <c r="P1473" s="30"/>
      <c r="Q1473" s="30"/>
    </row>
    <row r="1474" spans="1:17" s="22" customFormat="1" x14ac:dyDescent="0.25">
      <c r="A1474"/>
      <c r="B1474"/>
      <c r="C1474"/>
      <c r="D1474"/>
      <c r="E1474"/>
      <c r="F1474"/>
      <c r="G1474"/>
      <c r="H1474"/>
      <c r="I1474"/>
      <c r="K1474" s="30"/>
      <c r="L1474" s="30"/>
      <c r="N1474" s="30"/>
      <c r="O1474" s="30"/>
      <c r="P1474" s="30"/>
      <c r="Q1474" s="30"/>
    </row>
    <row r="1475" spans="1:17" s="22" customFormat="1" x14ac:dyDescent="0.25">
      <c r="A1475"/>
      <c r="B1475"/>
      <c r="C1475"/>
      <c r="D1475"/>
      <c r="E1475"/>
      <c r="F1475"/>
      <c r="G1475"/>
      <c r="H1475"/>
      <c r="I1475"/>
      <c r="K1475" s="30"/>
      <c r="L1475" s="30"/>
      <c r="N1475" s="30"/>
      <c r="O1475" s="30"/>
      <c r="P1475" s="30"/>
      <c r="Q1475" s="30"/>
    </row>
    <row r="1476" spans="1:17" s="22" customFormat="1" x14ac:dyDescent="0.25">
      <c r="A1476"/>
      <c r="B1476"/>
      <c r="C1476"/>
      <c r="D1476"/>
      <c r="E1476"/>
      <c r="F1476"/>
      <c r="G1476"/>
      <c r="H1476"/>
      <c r="I1476"/>
      <c r="K1476" s="30"/>
      <c r="L1476" s="30"/>
      <c r="N1476" s="30"/>
      <c r="O1476" s="30"/>
      <c r="P1476" s="30"/>
      <c r="Q1476" s="30"/>
    </row>
    <row r="1477" spans="1:17" s="22" customFormat="1" x14ac:dyDescent="0.25">
      <c r="A1477"/>
      <c r="B1477"/>
      <c r="C1477"/>
      <c r="D1477"/>
      <c r="E1477"/>
      <c r="F1477"/>
      <c r="G1477"/>
      <c r="H1477"/>
      <c r="I1477"/>
      <c r="K1477" s="30"/>
      <c r="L1477" s="30"/>
      <c r="N1477" s="30"/>
      <c r="O1477" s="30"/>
      <c r="P1477" s="30"/>
      <c r="Q1477" s="30"/>
    </row>
    <row r="1478" spans="1:17" s="22" customFormat="1" x14ac:dyDescent="0.25">
      <c r="A1478"/>
      <c r="B1478"/>
      <c r="C1478"/>
      <c r="D1478"/>
      <c r="E1478"/>
      <c r="F1478"/>
      <c r="G1478"/>
      <c r="H1478"/>
      <c r="I1478"/>
      <c r="K1478" s="30"/>
      <c r="L1478" s="30"/>
      <c r="N1478" s="30"/>
      <c r="O1478" s="30"/>
      <c r="P1478" s="30"/>
      <c r="Q1478" s="30"/>
    </row>
    <row r="1479" spans="1:17" s="22" customFormat="1" ht="13.5" customHeight="1" x14ac:dyDescent="0.25">
      <c r="A1479"/>
      <c r="B1479"/>
      <c r="C1479"/>
      <c r="D1479"/>
      <c r="E1479"/>
      <c r="F1479"/>
      <c r="G1479"/>
      <c r="H1479"/>
      <c r="I1479"/>
      <c r="K1479" s="30"/>
      <c r="L1479" s="30"/>
      <c r="N1479" s="30"/>
      <c r="O1479" s="30"/>
      <c r="P1479" s="30"/>
      <c r="Q1479" s="30"/>
    </row>
    <row r="1480" spans="1:17" s="22" customFormat="1" hidden="1" x14ac:dyDescent="0.25">
      <c r="A1480"/>
      <c r="B1480"/>
      <c r="C1480"/>
      <c r="D1480"/>
      <c r="E1480"/>
      <c r="F1480"/>
      <c r="G1480"/>
      <c r="H1480"/>
      <c r="I1480"/>
      <c r="K1480" s="30"/>
      <c r="L1480" s="30"/>
      <c r="N1480" s="30"/>
      <c r="O1480" s="30"/>
      <c r="P1480" s="30"/>
      <c r="Q1480" s="30"/>
    </row>
    <row r="1481" spans="1:17" s="22" customFormat="1" hidden="1" x14ac:dyDescent="0.25">
      <c r="A1481"/>
      <c r="B1481"/>
      <c r="C1481"/>
      <c r="D1481"/>
      <c r="E1481"/>
      <c r="F1481"/>
      <c r="G1481"/>
      <c r="H1481"/>
      <c r="I1481"/>
      <c r="K1481" s="30"/>
      <c r="L1481" s="30"/>
      <c r="N1481" s="30"/>
      <c r="O1481" s="30"/>
      <c r="P1481" s="30"/>
      <c r="Q1481" s="30"/>
    </row>
    <row r="1482" spans="1:17" s="22" customFormat="1" hidden="1" x14ac:dyDescent="0.25">
      <c r="A1482"/>
      <c r="B1482"/>
      <c r="C1482"/>
      <c r="D1482"/>
      <c r="E1482"/>
      <c r="F1482"/>
      <c r="G1482"/>
      <c r="H1482"/>
      <c r="I1482"/>
      <c r="K1482" s="30"/>
      <c r="L1482" s="30"/>
      <c r="N1482" s="30"/>
      <c r="O1482" s="30"/>
      <c r="P1482" s="30"/>
      <c r="Q1482" s="30"/>
    </row>
    <row r="1483" spans="1:17" s="22" customFormat="1" x14ac:dyDescent="0.25">
      <c r="A1483"/>
      <c r="B1483"/>
      <c r="C1483"/>
      <c r="D1483"/>
      <c r="E1483"/>
      <c r="F1483"/>
      <c r="G1483"/>
      <c r="H1483"/>
      <c r="I1483"/>
      <c r="K1483" s="30"/>
      <c r="L1483" s="30"/>
      <c r="N1483" s="30"/>
      <c r="O1483" s="30"/>
      <c r="P1483" s="30"/>
      <c r="Q1483" s="30"/>
    </row>
    <row r="1484" spans="1:17" s="22" customFormat="1" x14ac:dyDescent="0.25">
      <c r="A1484"/>
      <c r="B1484"/>
      <c r="C1484"/>
      <c r="D1484"/>
      <c r="E1484"/>
      <c r="F1484"/>
      <c r="G1484"/>
      <c r="H1484"/>
      <c r="I1484"/>
      <c r="K1484" s="30"/>
      <c r="L1484" s="30"/>
      <c r="N1484" s="30"/>
      <c r="O1484" s="30"/>
      <c r="P1484" s="30"/>
      <c r="Q1484" s="30"/>
    </row>
    <row r="1485" spans="1:17" s="22" customFormat="1" x14ac:dyDescent="0.25">
      <c r="A1485"/>
      <c r="B1485"/>
      <c r="C1485"/>
      <c r="D1485"/>
      <c r="E1485"/>
      <c r="F1485"/>
      <c r="G1485"/>
      <c r="H1485"/>
      <c r="I1485"/>
      <c r="K1485" s="30"/>
      <c r="L1485" s="30"/>
      <c r="N1485" s="30"/>
      <c r="O1485" s="30"/>
      <c r="P1485" s="30"/>
      <c r="Q1485" s="30"/>
    </row>
    <row r="1486" spans="1:17" s="22" customFormat="1" x14ac:dyDescent="0.25">
      <c r="A1486"/>
      <c r="B1486"/>
      <c r="C1486"/>
      <c r="D1486"/>
      <c r="E1486"/>
      <c r="F1486"/>
      <c r="G1486"/>
      <c r="H1486"/>
      <c r="I1486"/>
      <c r="K1486" s="30"/>
      <c r="L1486" s="30"/>
      <c r="N1486" s="30"/>
      <c r="O1486" s="30"/>
      <c r="P1486" s="30"/>
      <c r="Q1486" s="30"/>
    </row>
    <row r="1487" spans="1:17" s="22" customFormat="1" x14ac:dyDescent="0.25">
      <c r="A1487"/>
      <c r="B1487"/>
      <c r="C1487"/>
      <c r="D1487"/>
      <c r="E1487"/>
      <c r="F1487"/>
      <c r="G1487"/>
      <c r="H1487"/>
      <c r="I1487"/>
      <c r="K1487" s="30"/>
      <c r="L1487" s="30"/>
      <c r="N1487" s="30"/>
      <c r="O1487" s="30"/>
      <c r="P1487" s="30"/>
      <c r="Q1487" s="30"/>
    </row>
    <row r="1488" spans="1:17" s="22" customFormat="1" x14ac:dyDescent="0.25">
      <c r="A1488"/>
      <c r="B1488"/>
      <c r="C1488"/>
      <c r="D1488"/>
      <c r="E1488"/>
      <c r="F1488"/>
      <c r="G1488"/>
      <c r="H1488"/>
      <c r="I1488"/>
      <c r="K1488" s="30"/>
      <c r="L1488" s="30"/>
      <c r="N1488" s="30"/>
      <c r="O1488" s="30"/>
      <c r="P1488" s="30"/>
      <c r="Q1488" s="30"/>
    </row>
    <row r="1489" spans="1:17" s="22" customFormat="1" hidden="1" x14ac:dyDescent="0.25">
      <c r="A1489"/>
      <c r="B1489"/>
      <c r="C1489"/>
      <c r="D1489"/>
      <c r="E1489"/>
      <c r="F1489"/>
      <c r="G1489"/>
      <c r="H1489"/>
      <c r="I1489"/>
      <c r="K1489" s="30"/>
      <c r="L1489" s="30"/>
      <c r="N1489" s="30"/>
      <c r="O1489" s="30"/>
      <c r="P1489" s="30"/>
      <c r="Q1489" s="30"/>
    </row>
    <row r="1490" spans="1:17" s="22" customFormat="1" x14ac:dyDescent="0.25">
      <c r="A1490"/>
      <c r="B1490"/>
      <c r="C1490"/>
      <c r="D1490"/>
      <c r="E1490"/>
      <c r="F1490"/>
      <c r="G1490"/>
      <c r="H1490"/>
      <c r="I1490"/>
      <c r="K1490" s="30"/>
      <c r="L1490" s="30"/>
      <c r="N1490" s="30"/>
      <c r="O1490" s="30"/>
      <c r="P1490" s="30"/>
      <c r="Q1490" s="30"/>
    </row>
    <row r="1491" spans="1:17" s="22" customFormat="1" x14ac:dyDescent="0.25">
      <c r="A1491"/>
      <c r="B1491"/>
      <c r="C1491"/>
      <c r="D1491"/>
      <c r="E1491"/>
      <c r="F1491"/>
      <c r="G1491"/>
      <c r="H1491"/>
      <c r="I1491"/>
      <c r="K1491" s="30"/>
      <c r="L1491" s="30"/>
      <c r="N1491" s="30"/>
      <c r="O1491" s="30"/>
      <c r="P1491" s="30"/>
      <c r="Q1491" s="30"/>
    </row>
    <row r="1492" spans="1:17" s="22" customFormat="1" x14ac:dyDescent="0.25">
      <c r="A1492"/>
      <c r="B1492"/>
      <c r="C1492"/>
      <c r="D1492"/>
      <c r="E1492"/>
      <c r="F1492"/>
      <c r="G1492"/>
      <c r="H1492"/>
      <c r="I1492"/>
      <c r="K1492" s="30"/>
      <c r="L1492" s="30"/>
      <c r="N1492" s="30"/>
      <c r="O1492" s="30"/>
      <c r="P1492" s="30"/>
      <c r="Q1492" s="30"/>
    </row>
    <row r="1493" spans="1:17" s="22" customFormat="1" x14ac:dyDescent="0.25">
      <c r="A1493"/>
      <c r="B1493"/>
      <c r="C1493"/>
      <c r="D1493"/>
      <c r="E1493"/>
      <c r="F1493"/>
      <c r="G1493"/>
      <c r="H1493"/>
      <c r="I1493"/>
      <c r="K1493" s="30"/>
      <c r="L1493" s="30"/>
      <c r="N1493" s="30"/>
      <c r="O1493" s="30"/>
      <c r="P1493" s="30"/>
      <c r="Q1493" s="30"/>
    </row>
    <row r="1494" spans="1:17" s="22" customFormat="1" x14ac:dyDescent="0.25">
      <c r="A1494"/>
      <c r="B1494"/>
      <c r="C1494"/>
      <c r="D1494"/>
      <c r="E1494"/>
      <c r="F1494"/>
      <c r="G1494"/>
      <c r="H1494"/>
      <c r="I1494"/>
      <c r="K1494" s="30"/>
      <c r="L1494" s="30"/>
      <c r="N1494" s="30"/>
      <c r="O1494" s="30"/>
      <c r="P1494" s="30"/>
      <c r="Q1494" s="30"/>
    </row>
    <row r="1495" spans="1:17" s="22" customFormat="1" x14ac:dyDescent="0.25">
      <c r="A1495"/>
      <c r="B1495"/>
      <c r="C1495"/>
      <c r="D1495"/>
      <c r="E1495"/>
      <c r="F1495"/>
      <c r="G1495"/>
      <c r="H1495"/>
      <c r="I1495"/>
      <c r="K1495" s="30"/>
      <c r="L1495" s="30"/>
      <c r="N1495" s="30"/>
      <c r="O1495" s="30"/>
      <c r="P1495" s="30"/>
      <c r="Q1495" s="30"/>
    </row>
    <row r="1496" spans="1:17" s="22" customFormat="1" x14ac:dyDescent="0.25">
      <c r="A1496"/>
      <c r="B1496"/>
      <c r="C1496"/>
      <c r="D1496"/>
      <c r="E1496"/>
      <c r="F1496"/>
      <c r="G1496"/>
      <c r="H1496"/>
      <c r="I1496"/>
      <c r="K1496" s="30"/>
      <c r="L1496" s="30"/>
      <c r="N1496" s="30"/>
      <c r="O1496" s="30"/>
      <c r="P1496" s="30"/>
      <c r="Q1496" s="30"/>
    </row>
    <row r="1497" spans="1:17" s="22" customFormat="1" x14ac:dyDescent="0.25">
      <c r="A1497"/>
      <c r="B1497"/>
      <c r="C1497"/>
      <c r="D1497"/>
      <c r="E1497"/>
      <c r="F1497"/>
      <c r="G1497"/>
      <c r="H1497"/>
      <c r="I1497"/>
      <c r="K1497" s="30"/>
      <c r="L1497" s="30"/>
      <c r="N1497" s="30"/>
      <c r="O1497" s="30"/>
      <c r="P1497" s="30"/>
      <c r="Q1497" s="30"/>
    </row>
    <row r="1498" spans="1:17" s="22" customFormat="1" x14ac:dyDescent="0.25">
      <c r="A1498"/>
      <c r="B1498"/>
      <c r="C1498"/>
      <c r="D1498"/>
      <c r="E1498"/>
      <c r="F1498"/>
      <c r="G1498"/>
      <c r="H1498"/>
      <c r="I1498"/>
      <c r="J1498"/>
      <c r="K1498" s="1"/>
      <c r="L1498" s="1"/>
      <c r="N1498" s="30"/>
      <c r="O1498" s="30"/>
      <c r="P1498" s="30"/>
      <c r="Q1498" s="30"/>
    </row>
    <row r="1499" spans="1:17" s="22" customFormat="1" x14ac:dyDescent="0.25">
      <c r="A1499"/>
      <c r="B1499"/>
      <c r="C1499"/>
      <c r="D1499"/>
      <c r="E1499"/>
      <c r="F1499"/>
      <c r="G1499"/>
      <c r="H1499"/>
      <c r="I1499"/>
      <c r="J1499"/>
      <c r="K1499" s="1"/>
      <c r="L1499" s="1"/>
      <c r="N1499" s="30"/>
      <c r="O1499" s="30"/>
      <c r="P1499" s="30"/>
      <c r="Q1499" s="30"/>
    </row>
    <row r="1500" spans="1:17" s="22" customFormat="1" x14ac:dyDescent="0.25">
      <c r="A1500"/>
      <c r="B1500"/>
      <c r="C1500"/>
      <c r="D1500"/>
      <c r="E1500"/>
      <c r="F1500"/>
      <c r="G1500"/>
      <c r="H1500"/>
      <c r="I1500"/>
      <c r="J1500"/>
      <c r="K1500" s="1"/>
      <c r="L1500" s="1"/>
      <c r="N1500" s="30"/>
      <c r="O1500" s="30"/>
      <c r="P1500" s="30"/>
      <c r="Q1500" s="30"/>
    </row>
    <row r="1501" spans="1:17" s="22" customFormat="1" x14ac:dyDescent="0.25">
      <c r="A1501"/>
      <c r="B1501"/>
      <c r="C1501"/>
      <c r="D1501"/>
      <c r="E1501"/>
      <c r="F1501"/>
      <c r="G1501"/>
      <c r="H1501"/>
      <c r="I1501"/>
      <c r="J1501"/>
      <c r="K1501" s="1"/>
      <c r="L1501" s="1"/>
      <c r="N1501" s="30"/>
      <c r="O1501" s="30"/>
      <c r="P1501" s="30"/>
      <c r="Q1501" s="30"/>
    </row>
    <row r="1502" spans="1:17" s="22" customFormat="1" x14ac:dyDescent="0.25">
      <c r="A1502"/>
      <c r="B1502"/>
      <c r="C1502"/>
      <c r="D1502"/>
      <c r="E1502"/>
      <c r="F1502"/>
      <c r="G1502"/>
      <c r="H1502"/>
      <c r="I1502"/>
      <c r="J1502"/>
      <c r="K1502" s="1"/>
      <c r="L1502" s="1"/>
      <c r="N1502" s="30"/>
      <c r="O1502" s="30"/>
      <c r="P1502" s="30"/>
      <c r="Q1502" s="30"/>
    </row>
    <row r="1503" spans="1:17" s="22" customFormat="1" x14ac:dyDescent="0.25">
      <c r="A1503"/>
      <c r="B1503"/>
      <c r="C1503"/>
      <c r="D1503"/>
      <c r="E1503"/>
      <c r="F1503"/>
      <c r="G1503"/>
      <c r="H1503"/>
      <c r="I1503"/>
      <c r="J1503"/>
      <c r="K1503" s="1"/>
      <c r="L1503" s="1"/>
      <c r="N1503" s="30"/>
      <c r="O1503" s="30"/>
      <c r="P1503" s="30"/>
      <c r="Q1503" s="30"/>
    </row>
    <row r="1504" spans="1:17" s="22" customFormat="1" x14ac:dyDescent="0.25">
      <c r="A1504"/>
      <c r="B1504"/>
      <c r="C1504"/>
      <c r="D1504"/>
      <c r="E1504"/>
      <c r="F1504"/>
      <c r="G1504"/>
      <c r="H1504"/>
      <c r="I1504"/>
      <c r="J1504"/>
      <c r="K1504" s="1"/>
      <c r="L1504" s="1"/>
      <c r="N1504" s="30"/>
      <c r="O1504" s="30"/>
      <c r="P1504" s="30"/>
      <c r="Q1504" s="30"/>
    </row>
    <row r="1505" spans="1:17" s="22" customFormat="1" x14ac:dyDescent="0.25">
      <c r="A1505"/>
      <c r="B1505"/>
      <c r="C1505"/>
      <c r="D1505"/>
      <c r="E1505"/>
      <c r="F1505"/>
      <c r="G1505"/>
      <c r="H1505"/>
      <c r="I1505"/>
      <c r="J1505"/>
      <c r="K1505" s="1"/>
      <c r="L1505" s="1"/>
      <c r="N1505" s="30"/>
      <c r="O1505" s="30"/>
      <c r="P1505" s="30"/>
      <c r="Q1505" s="30"/>
    </row>
    <row r="1506" spans="1:17" s="22" customFormat="1" x14ac:dyDescent="0.25">
      <c r="A1506"/>
      <c r="B1506"/>
      <c r="C1506"/>
      <c r="D1506"/>
      <c r="E1506"/>
      <c r="F1506"/>
      <c r="G1506"/>
      <c r="H1506"/>
      <c r="I1506"/>
      <c r="J1506"/>
      <c r="K1506" s="1"/>
      <c r="L1506" s="1"/>
      <c r="N1506" s="30"/>
      <c r="O1506" s="30"/>
      <c r="P1506" s="30"/>
      <c r="Q1506" s="30"/>
    </row>
    <row r="1507" spans="1:17" s="22" customFormat="1" x14ac:dyDescent="0.25">
      <c r="A1507"/>
      <c r="B1507"/>
      <c r="C1507"/>
      <c r="D1507"/>
      <c r="E1507"/>
      <c r="F1507"/>
      <c r="G1507"/>
      <c r="H1507"/>
      <c r="I1507"/>
      <c r="J1507"/>
      <c r="K1507" s="1"/>
      <c r="L1507" s="1"/>
      <c r="N1507" s="30"/>
      <c r="O1507" s="30"/>
      <c r="P1507" s="30"/>
      <c r="Q1507" s="30"/>
    </row>
    <row r="1508" spans="1:17" s="22" customFormat="1" x14ac:dyDescent="0.25">
      <c r="A1508"/>
      <c r="B1508"/>
      <c r="C1508"/>
      <c r="D1508"/>
      <c r="E1508"/>
      <c r="F1508"/>
      <c r="G1508"/>
      <c r="H1508"/>
      <c r="I1508"/>
      <c r="J1508"/>
      <c r="K1508" s="1"/>
      <c r="L1508" s="1"/>
      <c r="N1508" s="30"/>
      <c r="O1508" s="30"/>
      <c r="P1508" s="30"/>
      <c r="Q1508" s="30"/>
    </row>
    <row r="1509" spans="1:17" s="22" customFormat="1" x14ac:dyDescent="0.25">
      <c r="A1509"/>
      <c r="B1509"/>
      <c r="C1509"/>
      <c r="D1509"/>
      <c r="E1509"/>
      <c r="F1509"/>
      <c r="G1509"/>
      <c r="H1509"/>
      <c r="I1509"/>
      <c r="J1509"/>
      <c r="K1509" s="1"/>
      <c r="L1509" s="1"/>
      <c r="N1509" s="30"/>
      <c r="O1509" s="30"/>
      <c r="P1509" s="30"/>
      <c r="Q1509" s="30"/>
    </row>
    <row r="1510" spans="1:17" s="22" customFormat="1" x14ac:dyDescent="0.25">
      <c r="A1510"/>
      <c r="B1510"/>
      <c r="C1510"/>
      <c r="D1510"/>
      <c r="E1510"/>
      <c r="F1510"/>
      <c r="G1510"/>
      <c r="H1510"/>
      <c r="I1510"/>
      <c r="J1510"/>
      <c r="K1510" s="1"/>
      <c r="L1510" s="1"/>
      <c r="N1510" s="30"/>
      <c r="O1510" s="30"/>
      <c r="P1510" s="30"/>
      <c r="Q1510" s="30"/>
    </row>
    <row r="1511" spans="1:17" s="22" customFormat="1" x14ac:dyDescent="0.25">
      <c r="A1511"/>
      <c r="B1511"/>
      <c r="C1511"/>
      <c r="D1511"/>
      <c r="E1511"/>
      <c r="F1511"/>
      <c r="G1511"/>
      <c r="H1511"/>
      <c r="I1511"/>
      <c r="J1511"/>
      <c r="K1511" s="1"/>
      <c r="L1511" s="1"/>
      <c r="N1511" s="30"/>
      <c r="O1511" s="30"/>
      <c r="P1511" s="30"/>
      <c r="Q1511" s="30"/>
    </row>
    <row r="1512" spans="1:17" s="22" customFormat="1" x14ac:dyDescent="0.25">
      <c r="A1512"/>
      <c r="B1512"/>
      <c r="C1512"/>
      <c r="D1512"/>
      <c r="E1512"/>
      <c r="F1512"/>
      <c r="G1512"/>
      <c r="H1512"/>
      <c r="I1512"/>
      <c r="J1512"/>
      <c r="K1512" s="1"/>
      <c r="L1512" s="1"/>
      <c r="N1512" s="30"/>
      <c r="O1512" s="30"/>
      <c r="P1512" s="30"/>
      <c r="Q1512" s="30"/>
    </row>
    <row r="1513" spans="1:17" s="22" customFormat="1" x14ac:dyDescent="0.25">
      <c r="A1513"/>
      <c r="B1513"/>
      <c r="C1513"/>
      <c r="D1513"/>
      <c r="E1513"/>
      <c r="F1513"/>
      <c r="G1513"/>
      <c r="H1513"/>
      <c r="I1513"/>
      <c r="J1513" s="8"/>
      <c r="K1513" s="9"/>
      <c r="L1513" s="9"/>
      <c r="N1513" s="30"/>
      <c r="O1513" s="30"/>
      <c r="P1513" s="30"/>
      <c r="Q1513" s="30"/>
    </row>
    <row r="1514" spans="1:17" s="22" customFormat="1" hidden="1" x14ac:dyDescent="0.25">
      <c r="A1514"/>
      <c r="B1514"/>
      <c r="C1514"/>
      <c r="D1514"/>
      <c r="E1514"/>
      <c r="F1514"/>
      <c r="G1514"/>
      <c r="H1514"/>
      <c r="I1514"/>
      <c r="J1514" s="8"/>
      <c r="K1514" s="9"/>
      <c r="L1514" s="9"/>
      <c r="N1514" s="30"/>
      <c r="O1514" s="30"/>
      <c r="P1514" s="30"/>
      <c r="Q1514" s="30"/>
    </row>
    <row r="1515" spans="1:17" s="22" customFormat="1" hidden="1" x14ac:dyDescent="0.25">
      <c r="A1515"/>
      <c r="B1515"/>
      <c r="C1515"/>
      <c r="D1515"/>
      <c r="E1515"/>
      <c r="F1515"/>
      <c r="G1515"/>
      <c r="H1515"/>
      <c r="I1515"/>
      <c r="J1515"/>
      <c r="K1515" s="1"/>
      <c r="L1515" s="1"/>
      <c r="N1515" s="30"/>
      <c r="O1515" s="30"/>
      <c r="P1515" s="30"/>
      <c r="Q1515" s="30"/>
    </row>
    <row r="1516" spans="1:17" s="22" customFormat="1" x14ac:dyDescent="0.25">
      <c r="A1516"/>
      <c r="B1516"/>
      <c r="C1516"/>
      <c r="D1516"/>
      <c r="E1516"/>
      <c r="F1516"/>
      <c r="G1516"/>
      <c r="H1516"/>
      <c r="I1516"/>
      <c r="J1516"/>
      <c r="K1516" s="1"/>
      <c r="L1516" s="1"/>
      <c r="N1516" s="30"/>
      <c r="O1516" s="30"/>
      <c r="P1516" s="30"/>
      <c r="Q1516" s="30"/>
    </row>
    <row r="1518" spans="1:17" x14ac:dyDescent="0.25">
      <c r="J1518" s="17"/>
      <c r="K1518" s="170"/>
      <c r="L1518" s="170"/>
    </row>
    <row r="1519" spans="1:17" x14ac:dyDescent="0.25">
      <c r="J1519" s="17"/>
      <c r="K1519" s="170"/>
      <c r="L1519" s="170"/>
    </row>
    <row r="1520" spans="1:17" x14ac:dyDescent="0.25">
      <c r="J1520" s="17"/>
      <c r="K1520" s="170"/>
      <c r="L1520" s="170"/>
    </row>
    <row r="1521" spans="1:17" x14ac:dyDescent="0.25">
      <c r="J1521" s="17"/>
      <c r="K1521" s="170"/>
      <c r="L1521" s="170"/>
    </row>
    <row r="1522" spans="1:17" x14ac:dyDescent="0.25">
      <c r="J1522" s="17"/>
      <c r="K1522" s="170"/>
      <c r="L1522" s="170"/>
    </row>
    <row r="1523" spans="1:17" x14ac:dyDescent="0.25">
      <c r="J1523" s="17"/>
      <c r="K1523" s="170"/>
      <c r="L1523" s="170"/>
    </row>
    <row r="1524" spans="1:17" x14ac:dyDescent="0.25">
      <c r="J1524" s="17"/>
      <c r="K1524" s="170"/>
      <c r="L1524" s="170"/>
    </row>
    <row r="1525" spans="1:17" x14ac:dyDescent="0.25">
      <c r="J1525" s="17"/>
      <c r="K1525" s="170"/>
      <c r="L1525" s="170"/>
    </row>
    <row r="1532" spans="1:17" s="8" customFormat="1" x14ac:dyDescent="0.25">
      <c r="A1532"/>
      <c r="B1532"/>
      <c r="C1532"/>
      <c r="D1532"/>
      <c r="E1532"/>
      <c r="F1532"/>
      <c r="G1532"/>
      <c r="H1532"/>
      <c r="I1532"/>
      <c r="J1532"/>
      <c r="K1532" s="1"/>
      <c r="L1532" s="1"/>
      <c r="N1532" s="9"/>
      <c r="O1532" s="9"/>
      <c r="P1532" s="9"/>
      <c r="Q1532" s="9"/>
    </row>
    <row r="1533" spans="1:17" s="8" customFormat="1" x14ac:dyDescent="0.25">
      <c r="A1533"/>
      <c r="B1533"/>
      <c r="C1533"/>
      <c r="D1533"/>
      <c r="E1533"/>
      <c r="F1533"/>
      <c r="G1533"/>
      <c r="H1533"/>
      <c r="I1533"/>
      <c r="J1533"/>
      <c r="K1533" s="1"/>
      <c r="L1533" s="1"/>
      <c r="N1533" s="9"/>
      <c r="O1533" s="9"/>
      <c r="P1533" s="9"/>
      <c r="Q1533" s="9"/>
    </row>
    <row r="1537" spans="1:17" s="17" customFormat="1" x14ac:dyDescent="0.25">
      <c r="A1537"/>
      <c r="B1537"/>
      <c r="C1537"/>
      <c r="D1537"/>
      <c r="E1537"/>
      <c r="F1537"/>
      <c r="G1537"/>
      <c r="H1537"/>
      <c r="I1537"/>
      <c r="J1537"/>
      <c r="K1537" s="1"/>
      <c r="L1537" s="1"/>
      <c r="N1537" s="170"/>
      <c r="O1537" s="170"/>
      <c r="P1537" s="170"/>
      <c r="Q1537" s="170"/>
    </row>
    <row r="1538" spans="1:17" s="17" customFormat="1" x14ac:dyDescent="0.25">
      <c r="A1538"/>
      <c r="B1538"/>
      <c r="C1538"/>
      <c r="D1538"/>
      <c r="E1538"/>
      <c r="F1538"/>
      <c r="G1538"/>
      <c r="H1538"/>
      <c r="I1538"/>
      <c r="J1538"/>
      <c r="K1538" s="1"/>
      <c r="L1538" s="1"/>
      <c r="N1538" s="170"/>
      <c r="O1538" s="170"/>
      <c r="P1538" s="170"/>
      <c r="Q1538" s="170"/>
    </row>
    <row r="1539" spans="1:17" s="17" customFormat="1" x14ac:dyDescent="0.25">
      <c r="A1539"/>
      <c r="B1539"/>
      <c r="C1539"/>
      <c r="D1539"/>
      <c r="E1539"/>
      <c r="F1539"/>
      <c r="G1539"/>
      <c r="H1539"/>
      <c r="I1539"/>
      <c r="J1539"/>
      <c r="K1539" s="1"/>
      <c r="L1539" s="1"/>
      <c r="N1539" s="170"/>
      <c r="O1539" s="170"/>
      <c r="P1539" s="170"/>
      <c r="Q1539" s="170"/>
    </row>
    <row r="1540" spans="1:17" s="17" customFormat="1" x14ac:dyDescent="0.25">
      <c r="A1540"/>
      <c r="B1540"/>
      <c r="C1540"/>
      <c r="D1540"/>
      <c r="E1540"/>
      <c r="F1540"/>
      <c r="G1540"/>
      <c r="H1540"/>
      <c r="I1540"/>
      <c r="J1540"/>
      <c r="K1540" s="1"/>
      <c r="L1540" s="1"/>
      <c r="N1540" s="170"/>
      <c r="O1540" s="170"/>
      <c r="P1540" s="170"/>
      <c r="Q1540" s="170"/>
    </row>
    <row r="1541" spans="1:17" s="17" customFormat="1" x14ac:dyDescent="0.25">
      <c r="A1541"/>
      <c r="B1541"/>
      <c r="C1541"/>
      <c r="D1541"/>
      <c r="E1541"/>
      <c r="F1541"/>
      <c r="G1541"/>
      <c r="H1541"/>
      <c r="I1541"/>
      <c r="J1541"/>
      <c r="K1541" s="1"/>
      <c r="L1541" s="1"/>
      <c r="N1541" s="170"/>
      <c r="O1541" s="170"/>
      <c r="P1541" s="170"/>
      <c r="Q1541" s="170"/>
    </row>
    <row r="1542" spans="1:17" s="17" customFormat="1" x14ac:dyDescent="0.25">
      <c r="A1542"/>
      <c r="B1542"/>
      <c r="C1542"/>
      <c r="D1542"/>
      <c r="E1542"/>
      <c r="F1542"/>
      <c r="G1542"/>
      <c r="H1542"/>
      <c r="I1542"/>
      <c r="J1542"/>
      <c r="K1542" s="1"/>
      <c r="L1542" s="1"/>
      <c r="N1542" s="170"/>
      <c r="O1542" s="170"/>
      <c r="P1542" s="170"/>
      <c r="Q1542" s="170"/>
    </row>
    <row r="1543" spans="1:17" s="17" customFormat="1" x14ac:dyDescent="0.25">
      <c r="A1543"/>
      <c r="B1543"/>
      <c r="C1543"/>
      <c r="D1543"/>
      <c r="E1543"/>
      <c r="F1543"/>
      <c r="G1543"/>
      <c r="H1543"/>
      <c r="I1543"/>
      <c r="J1543"/>
      <c r="K1543" s="1"/>
      <c r="L1543" s="1"/>
      <c r="N1543" s="170"/>
      <c r="O1543" s="170"/>
      <c r="P1543" s="170"/>
      <c r="Q1543" s="170"/>
    </row>
    <row r="1544" spans="1:17" s="17" customFormat="1" x14ac:dyDescent="0.25">
      <c r="A1544"/>
      <c r="B1544"/>
      <c r="C1544"/>
      <c r="D1544"/>
      <c r="E1544"/>
      <c r="F1544"/>
      <c r="G1544"/>
      <c r="H1544"/>
      <c r="I1544"/>
      <c r="J1544"/>
      <c r="K1544" s="1"/>
      <c r="L1544" s="1"/>
      <c r="N1544" s="170"/>
      <c r="O1544" s="170"/>
      <c r="P1544" s="170"/>
      <c r="Q1544" s="170"/>
    </row>
  </sheetData>
  <mergeCells count="4">
    <mergeCell ref="A1:P1"/>
    <mergeCell ref="A5:P5"/>
    <mergeCell ref="A6:P7"/>
    <mergeCell ref="K61:L61"/>
  </mergeCells>
  <phoneticPr fontId="2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34" workbookViewId="0">
      <selection activeCell="F55" sqref="F55"/>
    </sheetView>
  </sheetViews>
  <sheetFormatPr defaultRowHeight="13.2" x14ac:dyDescent="0.25"/>
  <cols>
    <col min="1" max="1" width="6.5546875" style="51" customWidth="1"/>
    <col min="2" max="2" width="28" style="51" customWidth="1"/>
    <col min="3" max="3" width="16" style="52" customWidth="1"/>
    <col min="4" max="4" width="13.33203125" style="52" customWidth="1"/>
    <col min="5" max="5" width="13" style="52" customWidth="1"/>
    <col min="6" max="6" width="26.33203125" style="52" customWidth="1"/>
    <col min="7" max="7" width="29.33203125" style="52" customWidth="1"/>
  </cols>
  <sheetData>
    <row r="1" spans="1:7" x14ac:dyDescent="0.25">
      <c r="A1" s="46" t="s">
        <v>171</v>
      </c>
      <c r="B1" s="46"/>
      <c r="C1" s="46"/>
      <c r="D1" s="46"/>
      <c r="E1" s="46"/>
      <c r="F1" s="46"/>
      <c r="G1" s="46"/>
    </row>
    <row r="2" spans="1:7" x14ac:dyDescent="0.25">
      <c r="A2" s="46" t="s">
        <v>172</v>
      </c>
      <c r="B2" s="46"/>
      <c r="C2" s="46"/>
      <c r="D2" s="46"/>
      <c r="E2" s="46"/>
      <c r="F2" s="46"/>
      <c r="G2" s="46"/>
    </row>
    <row r="3" spans="1:7" x14ac:dyDescent="0.25">
      <c r="A3" s="46" t="s">
        <v>173</v>
      </c>
      <c r="B3" s="46"/>
      <c r="C3" s="46"/>
      <c r="D3" s="46"/>
      <c r="E3" s="46"/>
      <c r="F3" s="46"/>
      <c r="G3" s="46"/>
    </row>
    <row r="4" spans="1:7" x14ac:dyDescent="0.25">
      <c r="A4" s="46" t="s">
        <v>213</v>
      </c>
      <c r="B4" s="46"/>
      <c r="C4" s="46"/>
      <c r="D4" s="46"/>
      <c r="E4" s="46"/>
      <c r="F4" s="46"/>
      <c r="G4" s="46"/>
    </row>
    <row r="5" spans="1:7" x14ac:dyDescent="0.25">
      <c r="A5" s="46"/>
      <c r="B5" s="46"/>
      <c r="C5" s="46"/>
      <c r="D5" s="46"/>
      <c r="E5" s="46"/>
      <c r="F5" s="46"/>
      <c r="G5" s="46"/>
    </row>
    <row r="6" spans="1:7" x14ac:dyDescent="0.25">
      <c r="A6" s="49" t="s">
        <v>511</v>
      </c>
      <c r="B6" s="49" t="s">
        <v>520</v>
      </c>
      <c r="C6" s="47"/>
      <c r="D6" s="47"/>
      <c r="E6" s="47"/>
      <c r="F6" s="47"/>
      <c r="G6" s="47"/>
    </row>
    <row r="7" spans="1:7" x14ac:dyDescent="0.25">
      <c r="A7" s="49" t="s">
        <v>521</v>
      </c>
      <c r="B7" s="47"/>
      <c r="C7" s="47"/>
      <c r="D7" s="47"/>
      <c r="E7" s="47"/>
      <c r="F7" s="47"/>
      <c r="G7" s="47"/>
    </row>
    <row r="8" spans="1:7" x14ac:dyDescent="0.25">
      <c r="A8" s="49" t="s">
        <v>522</v>
      </c>
      <c r="B8" s="47"/>
      <c r="C8" s="47"/>
      <c r="D8" s="47"/>
      <c r="E8" s="47"/>
      <c r="F8" s="47"/>
      <c r="G8" s="47"/>
    </row>
    <row r="9" spans="1:7" x14ac:dyDescent="0.25">
      <c r="A9" s="49"/>
      <c r="B9" s="47"/>
      <c r="C9" s="47"/>
      <c r="D9" s="47"/>
      <c r="E9" s="47"/>
      <c r="F9" s="47"/>
      <c r="G9" s="47"/>
    </row>
    <row r="10" spans="1:7" x14ac:dyDescent="0.25">
      <c r="A10" s="49"/>
      <c r="B10" s="47"/>
      <c r="C10" s="47"/>
      <c r="D10" s="47"/>
      <c r="E10" s="47"/>
      <c r="F10" s="47"/>
      <c r="G10" s="47"/>
    </row>
    <row r="11" spans="1:7" ht="17.399999999999999" x14ac:dyDescent="0.3">
      <c r="A11" s="217" t="s">
        <v>174</v>
      </c>
      <c r="B11" s="217"/>
      <c r="C11" s="217"/>
      <c r="D11" s="217"/>
      <c r="E11" s="217"/>
      <c r="F11" s="217"/>
      <c r="G11" s="217"/>
    </row>
    <row r="12" spans="1:7" ht="17.399999999999999" x14ac:dyDescent="0.3">
      <c r="A12" s="218" t="s">
        <v>512</v>
      </c>
      <c r="B12" s="218"/>
      <c r="C12" s="218"/>
      <c r="D12" s="218"/>
      <c r="E12" s="218"/>
      <c r="F12" s="218"/>
      <c r="G12" s="218"/>
    </row>
    <row r="13" spans="1:7" ht="17.399999999999999" x14ac:dyDescent="0.3">
      <c r="A13" s="50"/>
      <c r="B13" s="50"/>
      <c r="C13" s="50"/>
      <c r="D13" s="50"/>
      <c r="E13" s="50"/>
      <c r="F13" s="50"/>
      <c r="G13" s="50"/>
    </row>
    <row r="14" spans="1:7" x14ac:dyDescent="0.25">
      <c r="E14" s="53"/>
    </row>
    <row r="15" spans="1:7" ht="52.8" x14ac:dyDescent="0.25">
      <c r="A15" s="54" t="s">
        <v>175</v>
      </c>
      <c r="B15" s="54" t="s">
        <v>176</v>
      </c>
      <c r="C15" s="54" t="s">
        <v>513</v>
      </c>
      <c r="D15" s="54" t="s">
        <v>413</v>
      </c>
      <c r="E15" s="54" t="s">
        <v>514</v>
      </c>
      <c r="F15" s="54" t="s">
        <v>177</v>
      </c>
      <c r="G15" s="55" t="s">
        <v>178</v>
      </c>
    </row>
    <row r="16" spans="1:7" ht="41.4" x14ac:dyDescent="0.25">
      <c r="A16" s="56"/>
      <c r="B16" s="57" t="s">
        <v>179</v>
      </c>
      <c r="C16" s="58">
        <f>SUM(C17:C19)</f>
        <v>875000</v>
      </c>
      <c r="D16" s="58">
        <f>SUM(D17:D19)</f>
        <v>300000</v>
      </c>
      <c r="E16" s="58">
        <f>SUM(E17:E19)</f>
        <v>200000</v>
      </c>
      <c r="F16" s="59"/>
      <c r="G16" s="60"/>
    </row>
    <row r="17" spans="1:7" ht="52.8" x14ac:dyDescent="0.25">
      <c r="A17" s="62"/>
      <c r="B17" s="61" t="s">
        <v>412</v>
      </c>
      <c r="C17" s="63">
        <v>475000</v>
      </c>
      <c r="D17" s="63">
        <v>200000</v>
      </c>
      <c r="E17" s="63">
        <v>100000</v>
      </c>
      <c r="F17" s="64" t="s">
        <v>180</v>
      </c>
      <c r="G17" s="64" t="s">
        <v>181</v>
      </c>
    </row>
    <row r="18" spans="1:7" ht="26.4" x14ac:dyDescent="0.25">
      <c r="A18" s="62"/>
      <c r="B18" s="61" t="s">
        <v>212</v>
      </c>
      <c r="C18" s="63">
        <v>150000</v>
      </c>
      <c r="D18" s="63">
        <v>100000</v>
      </c>
      <c r="E18" s="63">
        <v>100000</v>
      </c>
      <c r="F18" s="70" t="s">
        <v>186</v>
      </c>
      <c r="G18" s="71" t="s">
        <v>187</v>
      </c>
    </row>
    <row r="19" spans="1:7" ht="52.8" x14ac:dyDescent="0.25">
      <c r="A19" s="62"/>
      <c r="B19" s="61" t="s">
        <v>505</v>
      </c>
      <c r="C19" s="63">
        <v>250000</v>
      </c>
      <c r="D19" s="63">
        <v>0</v>
      </c>
      <c r="E19" s="63">
        <v>0</v>
      </c>
      <c r="F19" s="64" t="s">
        <v>182</v>
      </c>
      <c r="G19" s="64" t="s">
        <v>183</v>
      </c>
    </row>
    <row r="20" spans="1:7" ht="41.4" x14ac:dyDescent="0.25">
      <c r="A20" s="65"/>
      <c r="B20" s="66" t="s">
        <v>184</v>
      </c>
      <c r="C20" s="67">
        <f>SUM(C21:C22)</f>
        <v>191000</v>
      </c>
      <c r="D20" s="67">
        <f>SUM(D21:D22)</f>
        <v>170000</v>
      </c>
      <c r="E20" s="67">
        <f>SUM(E21:E22)</f>
        <v>130000</v>
      </c>
      <c r="F20" s="68"/>
      <c r="G20" s="69"/>
    </row>
    <row r="21" spans="1:7" ht="26.4" x14ac:dyDescent="0.25">
      <c r="A21" s="62"/>
      <c r="B21" s="61" t="s">
        <v>185</v>
      </c>
      <c r="C21" s="63">
        <v>181000</v>
      </c>
      <c r="D21" s="63">
        <v>160000</v>
      </c>
      <c r="E21" s="63">
        <v>120000</v>
      </c>
      <c r="F21" s="70" t="s">
        <v>186</v>
      </c>
      <c r="G21" s="71" t="s">
        <v>187</v>
      </c>
    </row>
    <row r="22" spans="1:7" ht="26.4" x14ac:dyDescent="0.25">
      <c r="A22" s="62"/>
      <c r="B22" s="61" t="s">
        <v>188</v>
      </c>
      <c r="C22" s="63">
        <v>10000</v>
      </c>
      <c r="D22" s="63">
        <v>10000</v>
      </c>
      <c r="E22" s="63">
        <v>10000</v>
      </c>
      <c r="F22" s="64" t="s">
        <v>186</v>
      </c>
      <c r="G22" s="71" t="s">
        <v>187</v>
      </c>
    </row>
    <row r="23" spans="1:7" ht="13.8" x14ac:dyDescent="0.25">
      <c r="A23" s="65"/>
      <c r="B23" s="66" t="s">
        <v>189</v>
      </c>
      <c r="C23" s="67">
        <f>C24</f>
        <v>14832500</v>
      </c>
      <c r="D23" s="67">
        <f t="shared" ref="D23:E23" si="0">D24</f>
        <v>30000</v>
      </c>
      <c r="E23" s="67">
        <f t="shared" si="0"/>
        <v>30000</v>
      </c>
      <c r="F23" s="68"/>
      <c r="G23" s="69"/>
    </row>
    <row r="24" spans="1:7" ht="26.4" x14ac:dyDescent="0.25">
      <c r="A24" s="62"/>
      <c r="B24" s="61" t="s">
        <v>190</v>
      </c>
      <c r="C24" s="63">
        <v>14832500</v>
      </c>
      <c r="D24" s="63">
        <v>30000</v>
      </c>
      <c r="E24" s="63">
        <v>30000</v>
      </c>
      <c r="F24" s="64" t="s">
        <v>191</v>
      </c>
      <c r="G24" s="71" t="s">
        <v>192</v>
      </c>
    </row>
    <row r="25" spans="1:7" ht="27.6" x14ac:dyDescent="0.25">
      <c r="A25" s="62"/>
      <c r="B25" s="72" t="s">
        <v>193</v>
      </c>
      <c r="C25" s="73">
        <f>C26</f>
        <v>150000</v>
      </c>
      <c r="D25" s="73">
        <f>D26</f>
        <v>100000</v>
      </c>
      <c r="E25" s="73">
        <f>E26</f>
        <v>100000</v>
      </c>
      <c r="F25" s="74"/>
      <c r="G25" s="68"/>
    </row>
    <row r="26" spans="1:7" ht="26.4" x14ac:dyDescent="0.25">
      <c r="A26" s="62"/>
      <c r="B26" s="61" t="s">
        <v>194</v>
      </c>
      <c r="C26" s="63">
        <v>150000</v>
      </c>
      <c r="D26" s="63">
        <v>100000</v>
      </c>
      <c r="E26" s="63">
        <v>100000</v>
      </c>
      <c r="F26" s="64" t="s">
        <v>195</v>
      </c>
      <c r="G26" s="71" t="s">
        <v>196</v>
      </c>
    </row>
    <row r="27" spans="1:7" ht="27.6" x14ac:dyDescent="0.25">
      <c r="A27" s="65"/>
      <c r="B27" s="66" t="s">
        <v>197</v>
      </c>
      <c r="C27" s="67">
        <f>SUM(C28:C29)</f>
        <v>1150000</v>
      </c>
      <c r="D27" s="67">
        <f>SUM(D28:D29)</f>
        <v>700000</v>
      </c>
      <c r="E27" s="67">
        <f>SUM(E28:E29)</f>
        <v>800000</v>
      </c>
      <c r="F27" s="75"/>
      <c r="G27" s="76"/>
    </row>
    <row r="28" spans="1:7" ht="52.8" x14ac:dyDescent="0.25">
      <c r="A28" s="62"/>
      <c r="B28" s="61" t="s">
        <v>198</v>
      </c>
      <c r="C28" s="63">
        <v>1150000</v>
      </c>
      <c r="D28" s="63">
        <v>700000</v>
      </c>
      <c r="E28" s="63">
        <v>800000</v>
      </c>
      <c r="F28" s="64" t="s">
        <v>199</v>
      </c>
      <c r="G28" s="71" t="s">
        <v>200</v>
      </c>
    </row>
    <row r="29" spans="1:7" x14ac:dyDescent="0.25">
      <c r="A29" s="62"/>
      <c r="B29" s="61"/>
      <c r="C29" s="63"/>
      <c r="D29" s="63"/>
      <c r="E29" s="63"/>
      <c r="F29" s="64"/>
      <c r="G29" s="71"/>
    </row>
    <row r="30" spans="1:7" ht="13.8" x14ac:dyDescent="0.25">
      <c r="A30" s="62"/>
      <c r="B30" s="57" t="s">
        <v>201</v>
      </c>
      <c r="C30" s="77">
        <f>SUM(C31:C31)</f>
        <v>200000</v>
      </c>
      <c r="D30" s="77">
        <f>SUM(D31:D31)</f>
        <v>150000</v>
      </c>
      <c r="E30" s="77">
        <f>SUM(E31:E31)</f>
        <v>150000</v>
      </c>
      <c r="F30" s="64"/>
      <c r="G30" s="71"/>
    </row>
    <row r="31" spans="1:7" ht="52.8" x14ac:dyDescent="0.25">
      <c r="A31" s="62"/>
      <c r="B31" s="61" t="s">
        <v>202</v>
      </c>
      <c r="C31" s="63">
        <v>200000</v>
      </c>
      <c r="D31" s="63">
        <v>150000</v>
      </c>
      <c r="E31" s="63">
        <v>150000</v>
      </c>
      <c r="F31" s="64" t="s">
        <v>199</v>
      </c>
      <c r="G31" s="71" t="s">
        <v>200</v>
      </c>
    </row>
    <row r="32" spans="1:7" ht="13.8" x14ac:dyDescent="0.25">
      <c r="A32" s="62"/>
      <c r="B32" s="57" t="s">
        <v>429</v>
      </c>
      <c r="C32" s="182">
        <f>C33</f>
        <v>400000</v>
      </c>
      <c r="D32" s="182">
        <f t="shared" ref="D32:E32" si="1">D33</f>
        <v>200000</v>
      </c>
      <c r="E32" s="182">
        <f t="shared" si="1"/>
        <v>200000</v>
      </c>
      <c r="F32" s="64"/>
      <c r="G32" s="71"/>
    </row>
    <row r="33" spans="1:7" ht="26.4" x14ac:dyDescent="0.25">
      <c r="A33" s="62"/>
      <c r="B33" s="61" t="s">
        <v>426</v>
      </c>
      <c r="C33" s="63">
        <v>400000</v>
      </c>
      <c r="D33" s="63">
        <v>200000</v>
      </c>
      <c r="E33" s="63">
        <v>200000</v>
      </c>
      <c r="F33" s="64"/>
      <c r="G33" s="71"/>
    </row>
    <row r="34" spans="1:7" ht="13.8" x14ac:dyDescent="0.25">
      <c r="A34" s="78" t="s">
        <v>203</v>
      </c>
      <c r="B34" s="78"/>
      <c r="C34" s="79">
        <f>C16+C20+C23+C25+C27+C30+C32</f>
        <v>17798500</v>
      </c>
      <c r="D34" s="79">
        <f>D16+D20+D23+D25+D27+D30+D32</f>
        <v>1650000</v>
      </c>
      <c r="E34" s="79">
        <f>E16+E20+E23+E25+E27+E30+E32</f>
        <v>1610000</v>
      </c>
      <c r="F34" s="80"/>
      <c r="G34" s="81"/>
    </row>
    <row r="35" spans="1:7" x14ac:dyDescent="0.25">
      <c r="A35" s="52"/>
      <c r="B35" s="52"/>
      <c r="F35" s="82"/>
      <c r="G35" s="47"/>
    </row>
    <row r="36" spans="1:7" ht="13.8" x14ac:dyDescent="0.25">
      <c r="A36" s="83" t="s">
        <v>204</v>
      </c>
      <c r="B36" s="48"/>
      <c r="C36" s="48"/>
      <c r="D36" s="48"/>
      <c r="E36" s="48"/>
      <c r="F36" s="48"/>
      <c r="G36" s="48"/>
    </row>
    <row r="37" spans="1:7" x14ac:dyDescent="0.25">
      <c r="A37" s="84" t="s">
        <v>205</v>
      </c>
      <c r="B37" s="84"/>
      <c r="C37" s="85">
        <f>C34-C38</f>
        <v>1495500</v>
      </c>
      <c r="D37" s="85">
        <f t="shared" ref="D37:E37" si="2">D34-D38</f>
        <v>900000</v>
      </c>
      <c r="E37" s="85">
        <f t="shared" si="2"/>
        <v>1010000</v>
      </c>
      <c r="F37" s="84"/>
      <c r="G37" s="84"/>
    </row>
    <row r="38" spans="1:7" x14ac:dyDescent="0.25">
      <c r="A38" s="84" t="s">
        <v>206</v>
      </c>
      <c r="B38" s="84"/>
      <c r="C38" s="85">
        <v>16303000</v>
      </c>
      <c r="D38" s="85">
        <v>750000</v>
      </c>
      <c r="E38" s="85">
        <v>600000</v>
      </c>
      <c r="F38" s="84"/>
      <c r="G38" s="84"/>
    </row>
    <row r="39" spans="1:7" x14ac:dyDescent="0.25">
      <c r="A39" s="48"/>
      <c r="B39" s="48"/>
      <c r="C39" s="86"/>
      <c r="D39" s="86"/>
      <c r="E39" s="86"/>
      <c r="F39" s="48"/>
      <c r="G39" s="48"/>
    </row>
    <row r="40" spans="1:7" ht="13.8" x14ac:dyDescent="0.25">
      <c r="A40" s="87" t="s">
        <v>207</v>
      </c>
      <c r="B40" s="87"/>
      <c r="C40" s="88">
        <f>C37+C38</f>
        <v>17798500</v>
      </c>
      <c r="D40" s="88">
        <f>D37+D38</f>
        <v>1650000</v>
      </c>
      <c r="E40" s="88">
        <f>E37+E38</f>
        <v>1610000</v>
      </c>
      <c r="F40" s="87"/>
      <c r="G40" s="87"/>
    </row>
    <row r="41" spans="1:7" x14ac:dyDescent="0.25">
      <c r="B41" s="52"/>
    </row>
    <row r="42" spans="1:7" x14ac:dyDescent="0.25">
      <c r="A42" s="89"/>
      <c r="B42" s="89" t="s">
        <v>515</v>
      </c>
      <c r="C42" s="48"/>
      <c r="D42" s="48"/>
      <c r="E42" s="48"/>
      <c r="F42" s="48"/>
      <c r="G42" s="48"/>
    </row>
    <row r="43" spans="1:7" x14ac:dyDescent="0.25">
      <c r="A43" s="89"/>
      <c r="B43" s="48"/>
      <c r="C43" s="48"/>
      <c r="D43" s="48"/>
      <c r="E43" s="48"/>
      <c r="F43" s="48"/>
      <c r="G43" s="48"/>
    </row>
    <row r="44" spans="1:7" x14ac:dyDescent="0.25">
      <c r="A44" s="89"/>
      <c r="B44" s="48"/>
      <c r="C44" s="48"/>
      <c r="D44" s="48"/>
      <c r="E44" s="48"/>
      <c r="F44" s="48"/>
      <c r="G44" s="48"/>
    </row>
    <row r="45" spans="1:7" x14ac:dyDescent="0.25">
      <c r="B45" s="52"/>
      <c r="F45" s="52" t="s">
        <v>523</v>
      </c>
    </row>
    <row r="46" spans="1:7" x14ac:dyDescent="0.25">
      <c r="B46" s="52"/>
    </row>
    <row r="47" spans="1:7" x14ac:dyDescent="0.25">
      <c r="B47" s="52"/>
      <c r="F47" s="52" t="s">
        <v>524</v>
      </c>
    </row>
    <row r="48" spans="1:7" x14ac:dyDescent="0.25">
      <c r="B48" s="52"/>
    </row>
    <row r="49" spans="1:7" x14ac:dyDescent="0.25">
      <c r="B49" s="52"/>
    </row>
    <row r="50" spans="1:7" x14ac:dyDescent="0.25">
      <c r="B50" s="52"/>
    </row>
    <row r="51" spans="1:7" x14ac:dyDescent="0.25">
      <c r="A51"/>
      <c r="B51"/>
      <c r="C51"/>
      <c r="D51"/>
      <c r="E51"/>
      <c r="F51"/>
      <c r="G51"/>
    </row>
    <row r="52" spans="1:7" x14ac:dyDescent="0.25">
      <c r="A52"/>
      <c r="B52"/>
      <c r="C52"/>
      <c r="D52"/>
      <c r="E52"/>
      <c r="F52"/>
      <c r="G52"/>
    </row>
  </sheetData>
  <mergeCells count="2">
    <mergeCell ref="A11:G11"/>
    <mergeCell ref="A12:G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Proračun</vt:lpstr>
      <vt:lpstr>Plan razvojnih programa</vt:lpstr>
    </vt:vector>
  </TitlesOfParts>
  <Company>OPĆINA FERDINANDOVAC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Helena</cp:lastModifiedBy>
  <cp:lastPrinted>2020-11-13T10:53:21Z</cp:lastPrinted>
  <dcterms:created xsi:type="dcterms:W3CDTF">2005-04-11T05:56:22Z</dcterms:created>
  <dcterms:modified xsi:type="dcterms:W3CDTF">2020-11-13T10:53:56Z</dcterms:modified>
</cp:coreProperties>
</file>