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Korisnik\Desktop\Radna površina\Projekti\LAG\2020\Za agronet\"/>
    </mc:Choice>
  </mc:AlternateContent>
  <xr:revisionPtr revIDLastSave="0" documentId="13_ncr:1_{F13089AF-0766-4F77-9629-E600ED9BFE9A}" xr6:coauthVersionLast="46" xr6:coauthVersionMax="46" xr10:uidLastSave="{00000000-0000-0000-0000-000000000000}"/>
  <bookViews>
    <workbookView xWindow="-28920" yWindow="-7035" windowWidth="29040" windowHeight="15840" tabRatio="783" xr2:uid="{B34D03B3-8980-43D6-AD33-F21441F55438}"/>
  </bookViews>
  <sheets>
    <sheet name=" NASLOVNICA" sheetId="8" r:id="rId1"/>
    <sheet name="opći dio" sheetId="30" r:id="rId2"/>
    <sheet name="OPĆI UVJETI" sheetId="17" r:id="rId3"/>
    <sheet name="zemljani teren 2" sheetId="26" r:id="rId4"/>
    <sheet name="BETON TEREN 3" sheetId="27" r:id="rId5"/>
    <sheet name="oprema teren (2)" sheetId="29" r:id="rId6"/>
    <sheet name="REKAPITULACIJA" sheetId="10" r:id="rId7"/>
  </sheets>
  <externalReferences>
    <externalReference r:id="rId8"/>
  </externalReferences>
  <definedNames>
    <definedName name="OLE_LINK2" localSheetId="2">'OPĆI UVJETI'!$A$3</definedName>
    <definedName name="OLE_LINK3" localSheetId="2">'OPĆI UVJETI'!$A$22</definedName>
    <definedName name="OLE_LINK4" localSheetId="2">'OPĆI UVJETI'!$A$43</definedName>
    <definedName name="POPUST">[1]Sheet3!$B$3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6" i="26" l="1"/>
  <c r="D9" i="27"/>
  <c r="D5" i="26"/>
  <c r="D8" i="26"/>
  <c r="D11" i="26"/>
  <c r="D13" i="26"/>
  <c r="D5" i="27"/>
  <c r="D6" i="27"/>
  <c r="F23" i="29" l="1"/>
  <c r="F25" i="29" s="1"/>
  <c r="D7" i="10" s="1"/>
  <c r="F16" i="26" l="1"/>
  <c r="F9" i="27" l="1"/>
  <c r="F6" i="27"/>
  <c r="F5" i="27"/>
  <c r="F8" i="26"/>
  <c r="F5" i="26"/>
  <c r="F11" i="27" l="1"/>
  <c r="D6" i="10" s="1"/>
  <c r="F11" i="26"/>
  <c r="F13" i="26"/>
  <c r="F17" i="26" l="1"/>
  <c r="D5" i="10" s="1"/>
  <c r="D8" i="10" s="1"/>
  <c r="D9" i="10" l="1"/>
  <c r="D10" i="10" s="1"/>
</calcChain>
</file>

<file path=xl/sharedStrings.xml><?xml version="1.0" encoding="utf-8"?>
<sst xmlns="http://schemas.openxmlformats.org/spreadsheetml/2006/main" count="126" uniqueCount="107">
  <si>
    <t>građenje, projektiranje i nadzor nad gradnjom</t>
  </si>
  <si>
    <t xml:space="preserve">                                             </t>
  </si>
  <si>
    <t xml:space="preserve">                                            fax. 048/492-994</t>
  </si>
  <si>
    <t>INVESTITOR:</t>
  </si>
  <si>
    <t xml:space="preserve"> </t>
  </si>
  <si>
    <r>
      <rPr>
        <b/>
        <sz val="11"/>
        <rFont val="Calibri"/>
        <family val="2"/>
        <charset val="238"/>
        <scheme val="minor"/>
      </rPr>
      <t>GRAĐEVINA</t>
    </r>
    <r>
      <rPr>
        <sz val="11"/>
        <rFont val="Calibri"/>
        <family val="2"/>
        <charset val="238"/>
        <scheme val="minor"/>
      </rPr>
      <t xml:space="preserve">:   </t>
    </r>
  </si>
  <si>
    <r>
      <rPr>
        <b/>
        <sz val="11"/>
        <rFont val="Calibri"/>
        <family val="2"/>
        <charset val="238"/>
        <scheme val="minor"/>
      </rPr>
      <t>LOKACIJA:</t>
    </r>
    <r>
      <rPr>
        <sz val="11"/>
        <rFont val="Calibri"/>
        <family val="2"/>
        <charset val="238"/>
        <scheme val="minor"/>
      </rPr>
      <t xml:space="preserve">   </t>
    </r>
  </si>
  <si>
    <t>PROJEKTANTSKI TROŠKOVNIK</t>
  </si>
  <si>
    <t>Izradio:</t>
  </si>
  <si>
    <t>Vedran Petrović, dipl.ing.građ.</t>
  </si>
  <si>
    <t>PETGRAD d.o.o.</t>
  </si>
  <si>
    <t>Direktor: Vedran Petrović, dipl.ing.građ.</t>
  </si>
  <si>
    <t>KOPRIVNICA,</t>
  </si>
  <si>
    <t>m2</t>
  </si>
  <si>
    <t>REKAPITULACIJA</t>
  </si>
  <si>
    <t>UKUPNO :</t>
  </si>
  <si>
    <t>PDV 25%</t>
  </si>
  <si>
    <t>SVEUKUPNO SA PDV-om</t>
  </si>
  <si>
    <t>OIB</t>
  </si>
  <si>
    <t>OPĆI UVJETI</t>
  </si>
  <si>
    <t>a) opće</t>
  </si>
  <si>
    <t xml:space="preserve">Ovi opći uvjeti su sastavni dio troškovnika, i u svemu ih se treba pridržavati, osim ako u stavci troškovnika to nije drugačije navedeno.
Prije izrade ponude izvoditelj može pregledati lokaciju budućeg gradilišta, radi ocjene uvjeta za organizaciju gradilišta i organizaciju izvedbe radova.
 Ovaj troškovnik je napravljen na temelju glavnog projekta.
 Ponuda mora biti izrađena na temelju danih podloga, kompletna i usuglašena s projektom.
Izvođač je dužan prije početka radova proučiti projektnu dokumentaciju i o svim eventualnim primjedbama i uočenim nedostacima obavijestiti investitora odnosno nadzornog inženjera pismenim putem.Osim toga, izvođač je obvezan pridržavati se uputa projektanta/nadzora u svim pitanjima koja se odnose na izbor i obradu materijala i način izvedbe pojedinih detalja, ukoliko to nije već detaljno opisano troškovnikom, a naročito u slučajevima kada se zahtjeva izvedba van propisanih standarda.
 U slučaju da opis pojedine stavke nije dovoljno jasan, mjerodavna je samo uputa i tumačenje  projektanta/nadzora. O tome se izvođač treba informirati već prilikom sastavljanja jedinične  cijene. Sve eventualne nejasnoće izvođač treba riješiti s Investitorom prije   davanja ponude,   jer se naknadni zahtjevi neće uvažiti.
Sav materijal koji se upotrebljava mora odgovarati Hrvatskim standardima i propisanoj kvaliteti.
Za sve elemente koji se ugrađuju potrebna je izmjera na objektu. Po donošenju materijala na gradilište, uz poziv izvoditelja, pregled materijala obavit će nadzorni inženjer i njegovo stanje konstatirati u građevinskom dnevniku (odgovara li predmetni materijal standardima i projektu). Zabranjena je upotreba materijala - osnovnog ili pomoćnog, koji nije predviđen opisom, nacrtima detaljima, osim ukoliko nije dogovorno utvrđeno sa Investitorom ili nadzornim inženjerom.
Ukoliko izvođač ipak izvede radove na neodgovarajući način i od neodgovarajućih materijala, dužan je na svoj trošak izvesti iste od materijala tražene kvalitete i na opisan način, uz prethodno otklanjanje nekvalitetnih radova.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na svoj trošak uključivo s odvozom sveg otpadnog materijala ili opreme s gradilišta.
Cijene pojedinih radova moraju sadržavati sve elemente koji određuju cijenu gotovog proizvoda, a u skladu sa odredbama troškovnika. Ako u opisu stavke nije navedeno, svaka stavka iz troškovnika sadrži nabavu, dopremu i ugradnju/montažu materijala/opreme, te sav rad , materijal I pomočne skele I sl. potreban za izvršenje stavke.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nakon proučenog prijedloga izvođača.
Sve radove izvoditelj treba izvesti u skladu sa opisima iz troškovnika, nacrtima i detaljima izvedbe, te važećim standardima i tehničkim uvjetima za odgovarajuću vrstu radova obračunati u skladu sa važećim građevinskim normama. Ukoliko građevinske norme ne postoje za istu vrstu radova, treba se služiti tehničkim uvjetima za izvođenje odgovarajućih radova.
U slučaju nesuglasica između građevinskih normi i tehničkih uvjeta, važeći su uvjeti obračuna i rada iz građevinskih normi.
Pri radu treba obavezno primjenjivati sve potrebne mjere zaštite na radu, naročito zaštite od požara. Ukoliko nadzorni inženjer ustanovi da se izvoditelj ne pridržava pravila može mu se zabranit daljnji rad dok ga ne organizira u skladu s pravilima.
</t>
  </si>
  <si>
    <t xml:space="preserve">
Izvoditelj je također dužan ukloniti sve zaštitne i pomoćne konstrukcije u roku koji je predviđen za izvođenje radova i na svoj trošak.
Jedinična cijena sadrži sve nabrojano kod opisa pojedine grupe radova, te se na taj način vrši i obračun istih. Jedinične cijene primjenjivat će se na izvedbene količine bez obzira u kojem postotku iste odstupaju od količine u troškovniku.
U cijenu koštanja treba uključiti izradu radioničkih nacrta za sve elemente koji nisu standardne proizvodnje, prvorazrednu izvedbu, dopremu, ugradnju, montažu i razmještaj.
Kod izrade cijene koštanja pojedinačne stavke treba uzeti u obzir da na radilištu ne postoji ni jedan komunalni priključak (struja, voda, kanalizacija).
Ukoliko investitor odluči da se neki rad ne izvodi, izvođač nema pravo na odštetu, ako mu je investitor pravovremeno o tome dao obavijest.
Izvođać radova je dužan prije početka radova kontrolirati kote postojećeg terena. Ukoliko se pokažu eventualne nejednakosti između projekta i stanja na gradilištu, izvođač radova je dužan pravovremeno o tome obavijestiti investitora i nadzornog inženjera, te zatražiti objašnjenja.
Sve mjere u projektnoj dokumentaciji provjeriti u naravi.  Sva kontrola se vrši bez posebne naplate.
Izvođač je obvezan putem dnevnika registrirati sve izmjene i eventualna odstupanja od projekta.
Prilikom izvođenja radova, izvoditelj treba zaštititi sve susjedne plohe, dijelove konstrukcije i prethodno izvedene radove na prikladan način a u skladu sa pravilima zaštite na radu, tako da ne dođe do oštećenja gore navedenoga. Troškove zaštite treba izvoditelj uračunati u jediničnu cijenu.
Ukoliko ipak dođe do oštećenja prethodno izvedenih radova za koje je odgovoran izvoditelj ili njegov kooperant, dužan je iste o svom trošku dovesti u stanje prije oštećenja ili naručiti iste radove kod drugog izvoditelja na svoj teret. Popravak treba izvesti u primarno  određenom roku ili dogovorno.
Osim navedenih općih uvjeta, za određene grupe radova vrijede posebne opće napomene kojih se zajedno sa ovim općim uvjetima treba pridržavati.
Opći uvjeti na pojedinih grupa radova odnose se na sve stavke radova te grupe, osim ako u opisu stavke nije drugačije opisano. Ukoliko materijal u pojedinim stavkama nije naznačen ili nije dovoljno jasno preciziran u pogledu kvalitete, izvođač je dužan upotrijebiti prvoklasni materijal.
Jediničnom cijenom treba obuhvatiti sve elemente navedene kako slijedi:
a) Materijal
Pod cijenom materijala podrazumijeva se dobavna cijena materijala koji sudjeluju u radnom procesu, kako osnovnih materijala, tako i pomoćnih. U cijenu je uključena i cijena transportnih troškova bez obzira na prijevozno sredstvo, sa svim prijenosima, utovarima i istovarima materijala, te podizanjima na mjesto ugradbe, kao i uskladištenje i čuvanje na gradilištu. U cijenu je također uključeno i davanje potrebnih uzoraka, (prema zahtjevu investitora ili projektanta), 3 kom., odgovarajuće veličine, probno postavljena na mjestu konačne ugradnje.
b) Rad
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nakon završetka pojedinog rada, kod svih građevinskih i obrtničkih radova treba uključiti u jedinične cijene stavki, tj. neće se posebno plaćati, kao ni završno čišćenja građevine.</t>
  </si>
  <si>
    <t>c) Izmjere
Ukoliko nije u pojedinoj stavci dan način rada, izvođač se u svemu treba pridržavati propisa HRN-a za pojedinu vrstu rada, prosječnih normi u građevinarstvu i uputa proizvođača materijala koji se upotrebljava ili ugrađuje.
d) Zimski i ljetni rad
Ukoliko je u ugovoreni termin izvršenja radova uključen i zimski, odnosno ljetni period, to se neće izvođaču priznati nikakve naknade za rad pri niskoj, odnosno visokoj temperaturi, te zaštita konstrukcija od smrzavanja, vrućine i atmosferskih nepogoda: sve to mora biti uključeno u jediničnu cijenu. Za vrijeme ljetnih, odnosno zimskih razdoblja izvođač ima štititi objekt od smrzavanja, odnosno od prebrzog sušenja uslijed visokih ljetnih temperatura.
e) Faktori
U jediničnu cijenu izvođač ima pravo faktorom obuhvatiti i slijedeće radove, koji se neće zasebno platiti, kao naknadni rad, i to:
mjere higijenske i zaštite na radu svih radnika i osoba na gradilištu kompletnu režiju gradilišta uključujući dizalice, mehanizaciju i sl
najamne troškove za posuđenu mehanizaciju, koju izvođač sam ne posjeduje, a potrebna je pri izvođenju radova
nalaganje temelja prije iskopa (nanosna skela)
sva ispitivanja materijala i ugrađenih uređaja s atestima
uređenje gradilišta po završetku pojedine grupe radova, sa otklanjanjem i odvozom otpadaka i šute, ostataka građevinskog materijala, inventara, pomoćnih objekata i sl, privremena regulacija prometa, sa eventualno potrebnom rasvjetom za ceste.
Privremena rasvjeta ceste mora pružati istu razinu svjetla kao i javna rasvjeta koju zamjenjuje,
uskladištenje materijala i elemenata do njihove ugradbe, uključivo i osiguranje privremene deponije.
Nikakvi režijski sati niti posebne naplate po navedenim radovima neće se posebno priznati, jer sve ovo treba biti uključeno u jediničnu cijenu. Prema ovom uvodu, opisu stavaka i grupi radova treba sastaviti jediničnu cijenu za svaku stavku troškovnika.
f) Skele
Sve vrste radnih skela, bez obzira na visinu, ulaze u jediničnu cijenu dotičnog rada.
Skela mora biti na vrijeme postavljena, kako ne bi došlo do zastoja u radu. Pod pojmom skele podrazumijeva se i prilaz istoj, te ograda. Također, kod zemljanih radova u jediničnu cijenu ulaze razupore, te mostovi za prebacivanje kod iskopa većih dubina. Pod skelama  se podrazumijevaju prilazi i mostovi koji služe prilikom betoniranja pojedinih armiranobetonskih konstrukcija. Postavljene skele služe za izvedbu svih radova na  objektu.
g) Ostalo
U jedinične cijene stavki trebaju biti uračunati svi radovi i potrebni materijali, koji eventualno nisu posebno specificirani u samom troškovniku, a koji su (prema uzancama struke i pravilima dobrog zanata) potrebni za kvalitetan završetak rada, opisanog stavkom troškovnika.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Po završetku svih radova na objektu izvođač je dužan ukloniti privremene objekte, očistiti gradilište i sva ostala</t>
  </si>
  <si>
    <t xml:space="preserve">prekopavanja dovesti u prvobitno stanje, te o svom trošku odgovarajućim sredstvima čišćenja, pranja i sl., dovede cijelu predmetnu građevinu sa instalacijama u potpuno čisto i ispravno stanje i u tom ih stanju odražavati do predaje na korištenje.
Sva odstupanja stvarno izvedenih količina u odnosu na količine predviđene projektantskim troškovima (+ ili -) obračunati će se prema stvarno izvršenim radovima što će se  sporazumno riješiti između predstavnika izvođača i nadzornog inženjera odnosno investitora.
Ukoliko se tijekom gradnje ukaže opravdana potreba za manjim odstupanjima od troškovnika ili njegovim izmjenama, izvođač je dužan prethodno pribaviti suglasnost investitora i nadzornog inženjera.
Ako tijekom izvedbe radova dođe do promjena ili potrebe za izvedbom naknadnih i nepredviđenih radova, izvoditelj je dužan prije početka izvedbe tih radova tražiti suglasnost nadzornog inženjera putem upisa u građevinski dnevnik, te pismenim putem uz analizu cijena i od ovlaštenog predstavnika investitora.
Po prihvaćanju promjena, izvoditelj je dužan dati dopunsku ponudu na koju nadzorni inženjer daje suglasnost.
Prije odobravanja nepredviđenih radova izvoditelju je zabranjeno izvođenje tih radova.
Izvođač je obvezan putem građevinskog dnevnika registrirati sve izmjene i eventualna odstupanja od troškovnika.
Svi vantroškovnički radovi koji se neće utvrditi na gore opisani način, neće se moći priznati u obračunu.
Obračun radova vršiti će se prema stvarno izvedenim količinama radova utvrđenim putem građevinske knjige i ugovorenih jediničnih cijena, prema opisu stavaka troškovnika.
NAPOMENA: Sva potrebna ispitivanja nosivosti posteljice, pregleda geomehaničara, ugrađenog materijala, kvalitete ugrađenog beton, izrade projekta betona i dr. traženog prema projektu potrebno ukalkulirati u jedinične cijene ugrađenog materijala ili izvršenog rada.
Svi uvjeti opisani troškovnikom i programom kontrole odnose se na sve zasebne troškovnike.
Prije izvođenja svakog rada mora se izvršiti točno razmjeravanje i obilježavanje.
Rušenje, dubljenje i bušenje konstrukcije smije se vršiti samo uz suglasnost građevinskog nadzornog inženjera.
Prije početka radova izvođač mora načiniti kompletnu organizaciju gradilišta koju treba odobriti nadzorni inženjer, kako se postojeći dijelovi objekta ne bi oštetili.
Tijekom izvedbe radova neophodno je izvršiti sva kontrolna i završna mjerenja i ispitivanja na konstrukcijama i načiniti završna atestiranja.
Prilikom izvedbe radova izvoditelj treba poduzeti sve potrebne HTZ mjere.
</t>
  </si>
  <si>
    <t>b) prilazne ceste , parkiralište i okoliš</t>
  </si>
  <si>
    <t>A) Nazivi stavaka i sažeti opisi radova pojedinih stavaka usklađeni su sa tehničkim uvjetima za radove na cestama, kojima su određeni i način i osiguranja kvalitete i ocijenjivanje kvalitete, te način obračuna izvedenih radova.</t>
  </si>
  <si>
    <t>B) Jedinične cijene obuhvaćaju sav rad, materijal, režiju gradilišta i sva davanja (takse i pristojbe). Osim toga u cijenu ulaze i svi toškovi svih pripremnih radova u organizaciji gradilišta, sve vrste instalacija, sva potrebna nasipavanja i uređenja radnih ili manevarskih površina, sva sredstva za prijevoz strojeva i alata , svi troškovi koji će se pojaviti primjenom plana izvođenja radova i pozitivne zakonske regulative RH,  te priprema i obrada materijala, svi završni radovi na čišćenju okoliša i uređenju gradilišta. U svim stavkama koje uključuju odvoz viška materijala na odlagalište, jedinične cijene moraju uključivati sve troškove utovara, odvoza i deponiranja. Sve jsdinične cijene moraju sadržavati i sva tekuća kontrolna ispitivanja s izradom atesta za dokaz ugrađenog materijala.</t>
  </si>
  <si>
    <t>Jedinične cijene sadržavaju i sve psihološke ograde oko iskopa, te sav materijal i rad za postavu i demontažu znakova privremene regulacije prometa.</t>
  </si>
  <si>
    <t>C) Obračun količina se vrši prema dimenzijama izvedenih radova. Količine za svaku stavku rada mjere se u neto iznosu. One količine radova, koje nakon dovršenja nije moguće provijeriti neposredno izmjerom treba po dovršenju rada preuzeti nadzorni inženjer ili imenovani predstavnik Investitora i potvrditi količine.</t>
  </si>
  <si>
    <t>Predstavnik izvođača i nadzorni inženjer unositi će u građevinsku knjigu količine tih radova sa svim potrebnim skicama i izmjerama, te će ih svojim potpisom jamčiti.</t>
  </si>
  <si>
    <t>D) Svi radovi na zaštitama i/ili izmještanjima komunalnih instalacija moraju se izvoditi uz znanje, odobrenje i prisustvo predstavnika komunalnih poduzeća. Projekti za izmještanje komunalnih instalacija, ukoliko komunalna poduzeća traže takve projekte, nisu obuhvaćeni ovim troškovnicima niti jediničnim cijenama. U zoni zahvata radova gdje postoje komunalne instalacije, predstavnici komunalnih poduzeća moraju označiti položaje i dubine postojećih instalacija i to u prisustvu izvođača radova i nadzornog inženjera. Navedeni radovi moraju biti uključeni u jedinične cijene stavaka troškovnika i neće se posebno obračunavati.</t>
  </si>
  <si>
    <t xml:space="preserve">E)   Izvođač je u obvezi snositi trošak odvoza iskopnog materijala u stavkama ovog troškovnika koje predviđaju odvoz, te privremenog i trajnog deponiranja, bez obzira na udaljenost.  Investitor ne osigurava deponiju. Ukrcaj, prijevoz i iskrcaj te trošak deponiranja iskopanog materijala osigurava izvođač.  Iskopani materijal treba prevesti bez obzira na vrstu vozila i kategoriju u sraslom stanju. </t>
  </si>
  <si>
    <r>
      <t xml:space="preserve">F) </t>
    </r>
    <r>
      <rPr>
        <sz val="11"/>
        <color theme="1"/>
        <rFont val="Calibri"/>
        <family val="2"/>
        <charset val="238"/>
        <scheme val="minor"/>
      </rPr>
      <t xml:space="preserve">Ako izvođač u fazi izrade ponude primjeti nedostatak i/ili narazumljivu stavku u projektnoj dokumentaciji dužan je o tome obavijestiti investitora i zatražiti pojašnjenje stavke. </t>
    </r>
  </si>
  <si>
    <r>
      <t xml:space="preserve">G)  </t>
    </r>
    <r>
      <rPr>
        <sz val="11"/>
        <color theme="1"/>
        <rFont val="Calibri"/>
        <family val="2"/>
        <charset val="238"/>
        <scheme val="minor"/>
      </rPr>
      <t>Za sve radove koji nisu detaljno opisani u troškovniku i/ili u projektnoj dokumentaciji važe opće tehničke upute (OTU) za radove na cestama.</t>
    </r>
  </si>
  <si>
    <t>H) KONTROLA</t>
  </si>
  <si>
    <t xml:space="preserve">Troškovi ispitivanja materijala, uzimanje uzoraka, laboratorijska obrada sa izdavanjem atesta, te ispitivanja svih ugrađenih slojeva nasipa, nogostupa i kolnih ulaza. Stavka uključuje ispitivanje modula stišljivosti Ms svih slojeva (nasipa i posteljice, tamponskog sloja...), davanje recepture i dokaznog radnog sastava za asfaltne slojeve. U cijenu stavke uključiti kompletan materijal (atesti za sve ugrađene materijale i elemente, izvještaj o tekućim i kontrolnim ispitivanjima) kao dokaz kvalitete izvedenih radova i ugrađenog materijala. </t>
  </si>
  <si>
    <t>Uređenje zelenih površina humusiranjem i zasijavanjem trave. Na mjestima potrebno dosipati/skinuti okolni teren te poravnati. Za nasipavanje koristiti materijal iz iskopa. U stavku uključiti nabavu, dovoz i razastiranje humusa u ukupnoj debljini 10-15 cm, uz zagrabljivanje i valjanje nakon sjetve te jednokratno zaljevanje.</t>
  </si>
  <si>
    <t xml:space="preserve">Nabava, doprema i ugradnja prirodnog šljunka ili tucanika granulacije 0-64 mm kao nosivog sloja pješačke staze u sloju debljine 30 cm i kolnih ulaza debljine 40 cm. Šljunak nanositi u slojevima i dobro uvaljati da se dobije nosivost min. 60 MPa, a gornja površina mora biti ravna (planiranje na točnost ± 1 cm), u projektiranom padu i kompaktna. Stupanj zbijenosti mora iznositi min. 90% standardnog Proctora. Zatrpavanje se vrši uz nabijanje lakim mehaničkim nabijačem u slojevima. </t>
  </si>
  <si>
    <t>1.1.</t>
  </si>
  <si>
    <t>1.3.</t>
  </si>
  <si>
    <t>1.4.</t>
  </si>
  <si>
    <t>1.5.</t>
  </si>
  <si>
    <t>2.1.</t>
  </si>
  <si>
    <t>2.2.</t>
  </si>
  <si>
    <t>m3</t>
  </si>
  <si>
    <t>1.2.</t>
  </si>
  <si>
    <t>Općina Ferdinandovac, Trg slobode 28, 48 356 Ferdinandovac</t>
  </si>
  <si>
    <t>2020.</t>
  </si>
  <si>
    <t>k.č.br.4, k.o. Ferdinandovac</t>
  </si>
  <si>
    <t>ZEMLJANI RADOVI</t>
  </si>
  <si>
    <t>BETONSKI RADOVI</t>
  </si>
  <si>
    <t>količina</t>
  </si>
  <si>
    <t xml:space="preserve">Strojni iskop za posteljicu u materijalu "C" kategorije, a u skladu sa kotama i detaljima danim projektom. Dubina iskopa 45 cm. Radove izvesti u skladu sa O.T.U. I, 2-10. Zemljani materijal je potrebno odvesti i deponirati na gradilišnu deponiju. Odvoz i deponiranje u posebnoj stavci. Obračun po m3 sraslog tla.
</t>
  </si>
  <si>
    <r>
      <t xml:space="preserve"> </t>
    </r>
    <r>
      <rPr>
        <sz val="11"/>
        <color rgb="FF000000"/>
        <rFont val="Calibri"/>
        <family val="2"/>
        <charset val="238"/>
        <scheme val="minor"/>
      </rPr>
      <t xml:space="preserve">Izrada posteljice (priprema temeljnog tla) od zemljanog materijala prema kotama i poprečnim nagibima iz projekta. Rad obuhvaća strojno grubo i fino planiranje, zbijanje glatkim valjcima ili valjcima s pneumaticima. Zbijanje posteljice u zemljanim materijalima treba vršiti tako, da se postigne stupanj zbijenosti u odnosu na standardni Proctor-ov postupak Sz &gt; 100%, odnosno modul stišljivosti Ms &gt; 35 MN/m2. Radove izvesti u skladu sa O.T.U. Obračun po m2 propisno izvedene posteljice.
</t>
    </r>
  </si>
  <si>
    <t xml:space="preserve">Strojni utovar ostatka zemljanog materijala od iskopa u kamione, te odvoz na ovlaštenu deponiju . U cijenu uključiti i trošak deponiranja . Obračun po m3 prevezenog materijala u sraslom stanju. Obračun po m3 prevezenog materijala u sraslom stanju. Obračun po m3 prevezenog materijala u sraslom stanju.
</t>
  </si>
  <si>
    <t>zemljani radovi ukupno :</t>
  </si>
  <si>
    <t>beton</t>
  </si>
  <si>
    <t>oplata</t>
  </si>
  <si>
    <t>Nabava , ravnanje, rezanje, savijanje, vezanje i postava srednje složene armature B500</t>
  </si>
  <si>
    <t>MAR Q 188</t>
  </si>
  <si>
    <t>kg</t>
  </si>
  <si>
    <t>betonski radovi ukupno :</t>
  </si>
  <si>
    <t>j.m.</t>
  </si>
  <si>
    <t>cijena</t>
  </si>
  <si>
    <t>ukupno :</t>
  </si>
  <si>
    <t>1.</t>
  </si>
  <si>
    <t>a) tribine</t>
  </si>
  <si>
    <t>a) tribine debljina sloja 30 cm</t>
  </si>
  <si>
    <t>2.</t>
  </si>
  <si>
    <t>Obračun po m2 zasijane površine</t>
  </si>
  <si>
    <t xml:space="preserve">Uređenje zelenih površina humusiranjem i zasijavanjem trave ( oko oštečenog dijela na mjestima iskopa)prosječne širine do 0,50 m. U stavku uključiti nabavu, dovoz i razastiranje humusa u ukupnoj debljini 10-15 cm, uz zagrabljivanje i valjanje nakon sjetve te jednokratno zaljevanje.
</t>
  </si>
  <si>
    <t>tribine ukupno :</t>
  </si>
  <si>
    <t>kmpl</t>
  </si>
  <si>
    <t>NAPOMENA: GARANCIJA NE OBUHVAĆA MEHANIČKA OŠTEĆENJA I VANDALIZAM</t>
  </si>
  <si>
    <t>GARANCIJA: na konstrukciju 10 godina</t>
  </si>
  <si>
    <t>trakom koja označava rub gazišta HODNI PODEST: metalni pocinčani, protuklizni rebrasti lim NOSIVOST: 600 kg/m2</t>
  </si>
  <si>
    <t>GAZIŠTE I STEPENICE: 1 stepenice širine 1,575 m, protuklizne sa poliesterskom</t>
  </si>
  <si>
    <t>KONSTRUKCIJA: od kvadratnih metalnih toplo cinčanih profila STOPE ( PODEŠAVANJE ): metalni pocinčani nivelatori ( mogućnost ugradnje tribine na neravne dIjelove podloge )</t>
  </si>
  <si>
    <t>DUBINA REDA: 0,70 m</t>
  </si>
  <si>
    <t>DUBINA POJEDINOG MODULA: 3,50 m VISINA PRVOG REDA: 0,30 m</t>
  </si>
  <si>
    <t>Dobava, dovoz, nasipanje, razastiranje i zbijanje kamenog prirodnog agregata granulacije 0-60 mm kao tamponskog sloja . Nasip se izvodi u dva sloja ukupne debljine 30cm, a zbijanje se vrši vibro-valjkom. Zbijanje tampona treba izvoditi tako da se postigne modul stišljivosti veće ili jednako 80 MN/m2. Obračun po m3 ugrađenog materijala u zbijenom stanju.</t>
  </si>
  <si>
    <t>(gruntovni broj 752)</t>
  </si>
  <si>
    <t>Koprivnica, trg T.Bardeka 4, tel. 048/492-994</t>
  </si>
  <si>
    <t>listopad</t>
  </si>
  <si>
    <t>Registracija poduzeća</t>
  </si>
  <si>
    <t>Nabava materijala beton C25/30 i izrada temeljne ploče prosječne debljine 12 cm za postavu bine. Ploču izvesti u padu od 0,5% prema stadionu. Ploča  se izvodi na udaljenosti od 2 m od ograde terena te locirana na liniji od šesnaesterca prema centru. Mjere koordinirati sa izvođačem tribina. U cijenu uključiti strojno nabijanje i njegu betona.</t>
  </si>
  <si>
    <t>3.</t>
  </si>
  <si>
    <t>ŠIRINA TRIBINE: 20,475 m</t>
  </si>
  <si>
    <t>3.1.</t>
  </si>
  <si>
    <t>građevina javne namjene - montažne tribine na sportskom igralištu</t>
  </si>
  <si>
    <t>TRIBINE</t>
  </si>
  <si>
    <t>CIJENA STAVKE SADRŽI :</t>
  </si>
  <si>
    <t>Izradu tribine (rad i materijal)</t>
  </si>
  <si>
    <t>Doprema tribine</t>
  </si>
  <si>
    <t>Glavni monter</t>
  </si>
  <si>
    <t>OBAVEZA INVESTITORA :</t>
  </si>
  <si>
    <t>5 pomočnih radnika na montaži tribine</t>
  </si>
  <si>
    <t>TRIBINA</t>
  </si>
  <si>
    <r>
      <rPr>
        <b/>
        <sz val="11"/>
        <color theme="1"/>
        <rFont val="Calibri"/>
        <family val="2"/>
        <charset val="238"/>
        <scheme val="minor"/>
      </rPr>
      <t>DOKUMENTACIJA:</t>
    </r>
    <r>
      <rPr>
        <sz val="11"/>
        <color theme="1"/>
        <rFont val="Calibri"/>
        <family val="2"/>
        <charset val="238"/>
        <scheme val="minor"/>
      </rPr>
      <t xml:space="preserve"> statički izračun tribine za projekt,  certifikat UV zračenja, FIBA certifikat za tribinu, ISO 9001 certifikat proizvođača, EN 1090-1:2009+A1:2011 certifikat proizvođača, CE CERTIFIKAT</t>
    </r>
  </si>
  <si>
    <t xml:space="preserve">VISINA REDA: 0,40 m </t>
  </si>
  <si>
    <t xml:space="preserve">OGRADA: sa tri strane visine 1,15 m </t>
  </si>
  <si>
    <t>VISINA ZADNJEG REDA: 1,90 m  BROJ REDOVA: 5</t>
  </si>
  <si>
    <t>MONTAŽNA TRIBINA -  TEHNIČKE KARAKTERISTIKE TRIBINE:</t>
  </si>
  <si>
    <t>DUBINA TRIBINE: 3,50 m ( sa ogradom 3,70 m ) ŠIRINA POJEDINOG MODULA: 1,575 m</t>
  </si>
  <si>
    <t>a)  plato za tribine   0,45 m</t>
  </si>
  <si>
    <t>za   izgradnju tribina na nogometnom igralištu u Ferdinandovcu bez cijena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</si>
</sst>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kn&quot;_-;\-* #,##0.00\ &quot;kn&quot;_-;_-* &quot;-&quot;??\ &quot;kn&quot;_-;_-@_-"/>
    <numFmt numFmtId="164" formatCode="_-* #,##0.00\ _k_n_-;\-* #,##0.00\ _k_n_-;_-* &quot;-&quot;??\ _k_n_-;_-@_-"/>
    <numFmt numFmtId="165" formatCode="#,##0.00\ &quot;kn&quot;"/>
  </numFmts>
  <fonts count="22">
    <font>
      <sz val="11"/>
      <color theme="1"/>
      <name val="Calibri"/>
      <family val="2"/>
      <charset val="238"/>
      <scheme val="minor"/>
    </font>
    <font>
      <b/>
      <sz val="11"/>
      <color theme="1"/>
      <name val="Calibri"/>
      <family val="2"/>
      <charset val="238"/>
      <scheme val="minor"/>
    </font>
    <font>
      <sz val="11"/>
      <color rgb="FF000000"/>
      <name val="Calibri"/>
      <family val="2"/>
      <charset val="238"/>
      <scheme val="minor"/>
    </font>
    <font>
      <sz val="11"/>
      <name val="Calibri"/>
      <family val="2"/>
      <charset val="238"/>
      <scheme val="minor"/>
    </font>
    <font>
      <b/>
      <sz val="11"/>
      <name val="Calibri"/>
      <family val="2"/>
      <charset val="238"/>
      <scheme val="minor"/>
    </font>
    <font>
      <sz val="9"/>
      <name val="Arial CE"/>
      <charset val="238"/>
    </font>
    <font>
      <b/>
      <sz val="11"/>
      <color theme="0"/>
      <name val="Calibri"/>
      <family val="2"/>
      <charset val="238"/>
      <scheme val="minor"/>
    </font>
    <font>
      <b/>
      <sz val="20"/>
      <color theme="0"/>
      <name val="Calibri"/>
      <family val="2"/>
      <charset val="238"/>
      <scheme val="minor"/>
    </font>
    <font>
      <sz val="11"/>
      <color theme="1"/>
      <name val="Calibri"/>
      <family val="2"/>
      <charset val="238"/>
      <scheme val="minor"/>
    </font>
    <font>
      <b/>
      <sz val="20"/>
      <color rgb="FF000000"/>
      <name val="Calibri"/>
      <family val="2"/>
      <charset val="238"/>
      <scheme val="minor"/>
    </font>
    <font>
      <b/>
      <sz val="16"/>
      <color rgb="FF000000"/>
      <name val="Calibri"/>
      <family val="2"/>
      <charset val="238"/>
      <scheme val="minor"/>
    </font>
    <font>
      <b/>
      <sz val="14"/>
      <color theme="1"/>
      <name val="Calibri"/>
      <family val="2"/>
      <charset val="238"/>
      <scheme val="minor"/>
    </font>
    <font>
      <sz val="10"/>
      <name val="Arial"/>
      <family val="2"/>
      <charset val="238"/>
    </font>
    <font>
      <sz val="11"/>
      <name val="Arial"/>
      <family val="1"/>
    </font>
    <font>
      <sz val="10"/>
      <name val="Helv"/>
    </font>
    <font>
      <sz val="10"/>
      <name val="Arial"/>
      <family val="2"/>
      <charset val="238"/>
    </font>
    <font>
      <sz val="10"/>
      <name val="CRO_Swiss_Con-Normal"/>
      <charset val="238"/>
    </font>
    <font>
      <b/>
      <sz val="16"/>
      <color theme="1"/>
      <name val="Calibri"/>
      <family val="2"/>
      <charset val="238"/>
      <scheme val="minor"/>
    </font>
    <font>
      <b/>
      <sz val="11"/>
      <color rgb="FF3F3F3F"/>
      <name val="Calibri"/>
      <family val="2"/>
      <charset val="238"/>
      <scheme val="minor"/>
    </font>
    <font>
      <b/>
      <sz val="11"/>
      <color rgb="FF000000"/>
      <name val="Calibri"/>
      <family val="2"/>
      <charset val="238"/>
      <scheme val="minor"/>
    </font>
    <font>
      <sz val="10"/>
      <name val="Calibri"/>
      <family val="2"/>
      <charset val="238"/>
      <scheme val="minor"/>
    </font>
    <font>
      <b/>
      <sz val="11"/>
      <color rgb="FFFF0000"/>
      <name val="Calibri"/>
      <family val="2"/>
      <charset val="238"/>
      <scheme val="minor"/>
    </font>
  </fonts>
  <fills count="4">
    <fill>
      <patternFill patternType="none"/>
    </fill>
    <fill>
      <patternFill patternType="gray125"/>
    </fill>
    <fill>
      <patternFill patternType="solid">
        <fgColor rgb="FFA5A5A5"/>
      </patternFill>
    </fill>
    <fill>
      <patternFill patternType="solid">
        <fgColor rgb="FFF2F2F2"/>
      </patternFill>
    </fill>
  </fills>
  <borders count="8">
    <border>
      <left/>
      <right/>
      <top/>
      <bottom/>
      <diagonal/>
    </border>
    <border>
      <left style="thin">
        <color indexed="64"/>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top style="double">
        <color rgb="FF3F3F3F"/>
      </top>
      <bottom style="double">
        <color rgb="FF3F3F3F"/>
      </bottom>
      <diagonal/>
    </border>
    <border>
      <left/>
      <right style="double">
        <color rgb="FF3F3F3F"/>
      </right>
      <top style="double">
        <color rgb="FF3F3F3F"/>
      </top>
      <bottom style="double">
        <color rgb="FF3F3F3F"/>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14">
    <xf numFmtId="0" fontId="0" fillId="0" borderId="0"/>
    <xf numFmtId="0" fontId="5" fillId="0" borderId="0"/>
    <xf numFmtId="0" fontId="6" fillId="2" borderId="2" applyNumberFormat="0" applyAlignment="0" applyProtection="0"/>
    <xf numFmtId="0" fontId="13" fillId="0" borderId="0"/>
    <xf numFmtId="0" fontId="14" fillId="0" borderId="0"/>
    <xf numFmtId="0" fontId="15" fillId="0" borderId="0"/>
    <xf numFmtId="164" fontId="15" fillId="0" borderId="0" applyFont="0" applyFill="0" applyBorder="0" applyAlignment="0" applyProtection="0"/>
    <xf numFmtId="0" fontId="12" fillId="0" borderId="0"/>
    <xf numFmtId="0" fontId="12" fillId="0" borderId="0"/>
    <xf numFmtId="0" fontId="16" fillId="0" borderId="0"/>
    <xf numFmtId="164" fontId="8" fillId="0" borderId="0" applyFont="0" applyFill="0" applyBorder="0" applyAlignment="0" applyProtection="0"/>
    <xf numFmtId="0" fontId="12" fillId="0" borderId="0"/>
    <xf numFmtId="0" fontId="18" fillId="3" borderId="7" applyNumberFormat="0" applyAlignment="0" applyProtection="0"/>
    <xf numFmtId="44" fontId="8" fillId="0" borderId="0" applyFont="0" applyFill="0" applyBorder="0" applyAlignment="0" applyProtection="0"/>
  </cellStyleXfs>
  <cellXfs count="69">
    <xf numFmtId="0" fontId="0" fillId="0" borderId="0" xfId="0"/>
    <xf numFmtId="0" fontId="0" fillId="0" borderId="0" xfId="0" applyAlignment="1">
      <alignment wrapText="1"/>
    </xf>
    <xf numFmtId="0" fontId="2" fillId="0" borderId="0" xfId="0" applyFont="1" applyAlignment="1">
      <alignment wrapText="1"/>
    </xf>
    <xf numFmtId="0" fontId="2" fillId="0" borderId="0" xfId="0" applyFont="1" applyAlignment="1">
      <alignment vertical="top" wrapText="1"/>
    </xf>
    <xf numFmtId="0" fontId="0" fillId="0" borderId="0" xfId="0" applyAlignment="1">
      <alignment vertical="top"/>
    </xf>
    <xf numFmtId="165" fontId="0" fillId="0" borderId="0" xfId="0" applyNumberFormat="1"/>
    <xf numFmtId="4" fontId="0" fillId="0" borderId="0" xfId="0" applyNumberFormat="1"/>
    <xf numFmtId="0" fontId="2" fillId="0" borderId="0" xfId="0" applyFont="1"/>
    <xf numFmtId="0" fontId="1" fillId="0" borderId="0" xfId="0" applyFont="1"/>
    <xf numFmtId="0" fontId="3" fillId="0" borderId="0" xfId="0" applyFont="1"/>
    <xf numFmtId="0" fontId="4" fillId="0" borderId="0" xfId="0" applyFont="1"/>
    <xf numFmtId="0" fontId="0" fillId="0" borderId="0" xfId="0" applyAlignment="1">
      <alignment vertical="top" wrapText="1"/>
    </xf>
    <xf numFmtId="0" fontId="3" fillId="0" borderId="0" xfId="0" applyFont="1" applyAlignment="1">
      <alignment vertical="top" wrapText="1"/>
    </xf>
    <xf numFmtId="0" fontId="0" fillId="0" borderId="0" xfId="0" applyFont="1"/>
    <xf numFmtId="0" fontId="3" fillId="0" borderId="0" xfId="0" applyFont="1" applyAlignment="1">
      <alignment wrapText="1"/>
    </xf>
    <xf numFmtId="0" fontId="6" fillId="2" borderId="2" xfId="2"/>
    <xf numFmtId="0" fontId="0" fillId="0" borderId="0" xfId="0" applyFont="1" applyAlignment="1"/>
    <xf numFmtId="49" fontId="4" fillId="0" borderId="0" xfId="0" applyNumberFormat="1" applyFont="1" applyAlignment="1"/>
    <xf numFmtId="0" fontId="1" fillId="0" borderId="0" xfId="0" applyFont="1" applyAlignment="1"/>
    <xf numFmtId="0" fontId="9" fillId="0" borderId="0" xfId="0" applyFont="1" applyAlignment="1">
      <alignment horizontal="center"/>
    </xf>
    <xf numFmtId="0" fontId="10" fillId="0" borderId="0" xfId="0" applyFont="1" applyAlignment="1">
      <alignment horizontal="left"/>
    </xf>
    <xf numFmtId="0" fontId="11" fillId="0" borderId="0" xfId="0" applyFont="1"/>
    <xf numFmtId="0" fontId="3" fillId="0" borderId="0" xfId="0" applyFont="1" applyAlignment="1">
      <alignment horizontal="left" vertical="top" wrapText="1"/>
    </xf>
    <xf numFmtId="0" fontId="3" fillId="0" borderId="0" xfId="0" applyFont="1" applyAlignment="1">
      <alignment horizontal="left"/>
    </xf>
    <xf numFmtId="0" fontId="3" fillId="0" borderId="0" xfId="0" applyFont="1" applyAlignment="1">
      <alignment vertical="top"/>
    </xf>
    <xf numFmtId="4" fontId="3" fillId="0" borderId="0" xfId="0" applyNumberFormat="1" applyFont="1"/>
    <xf numFmtId="165" fontId="3" fillId="0" borderId="0" xfId="0" applyNumberFormat="1" applyFont="1"/>
    <xf numFmtId="0" fontId="3" fillId="0" borderId="0" xfId="0" applyFont="1" applyAlignment="1">
      <alignment horizontal="left" vertical="top"/>
    </xf>
    <xf numFmtId="4" fontId="3" fillId="0" borderId="0" xfId="0" applyNumberFormat="1" applyFont="1" applyAlignment="1">
      <alignment horizontal="left"/>
    </xf>
    <xf numFmtId="0" fontId="18" fillId="3" borderId="7" xfId="12" applyAlignment="1">
      <alignment vertical="top"/>
    </xf>
    <xf numFmtId="0" fontId="18" fillId="3" borderId="7" xfId="12" applyAlignment="1">
      <alignment wrapText="1"/>
    </xf>
    <xf numFmtId="0" fontId="2" fillId="0" borderId="0" xfId="0" applyFont="1" applyAlignment="1">
      <alignment horizontal="justify" vertical="top" wrapText="1"/>
    </xf>
    <xf numFmtId="0" fontId="19" fillId="0" borderId="0" xfId="0" applyFont="1" applyAlignment="1">
      <alignment horizontal="justify" vertical="top" wrapText="1"/>
    </xf>
    <xf numFmtId="0" fontId="18" fillId="3" borderId="7" xfId="12"/>
    <xf numFmtId="4" fontId="18" fillId="3" borderId="7" xfId="12" applyNumberFormat="1"/>
    <xf numFmtId="0" fontId="0" fillId="0" borderId="0" xfId="0" applyAlignment="1">
      <alignment horizontal="left" wrapText="1"/>
    </xf>
    <xf numFmtId="0" fontId="2" fillId="0" borderId="0" xfId="0" applyFont="1" applyAlignment="1">
      <alignment vertical="top"/>
    </xf>
    <xf numFmtId="4" fontId="2" fillId="0" borderId="0" xfId="0" applyNumberFormat="1" applyFont="1"/>
    <xf numFmtId="0" fontId="2" fillId="0" borderId="0" xfId="0" applyFont="1" applyAlignment="1">
      <alignment horizontal="right" wrapText="1"/>
    </xf>
    <xf numFmtId="0" fontId="0" fillId="0" borderId="0" xfId="0" applyAlignment="1">
      <alignment horizontal="right" wrapText="1"/>
    </xf>
    <xf numFmtId="0" fontId="18" fillId="3" borderId="7" xfId="12" applyAlignment="1">
      <alignment horizontal="left" wrapText="1"/>
    </xf>
    <xf numFmtId="0" fontId="4" fillId="0" borderId="1" xfId="0" applyFont="1" applyBorder="1" applyAlignment="1">
      <alignment vertical="top"/>
    </xf>
    <xf numFmtId="0" fontId="4" fillId="0" borderId="6" xfId="0" applyFont="1" applyBorder="1"/>
    <xf numFmtId="0" fontId="20" fillId="0" borderId="6" xfId="0" applyFont="1" applyBorder="1"/>
    <xf numFmtId="4" fontId="20" fillId="0" borderId="6" xfId="0" applyNumberFormat="1" applyFont="1" applyBorder="1"/>
    <xf numFmtId="165" fontId="20" fillId="0" borderId="6" xfId="0" applyNumberFormat="1" applyFont="1" applyBorder="1"/>
    <xf numFmtId="0" fontId="3" fillId="0" borderId="0" xfId="0" applyFont="1" applyAlignment="1">
      <alignment horizontal="right"/>
    </xf>
    <xf numFmtId="4" fontId="3" fillId="0" borderId="0" xfId="0" applyNumberFormat="1" applyFont="1" applyAlignment="1">
      <alignment horizontal="right" wrapText="1"/>
    </xf>
    <xf numFmtId="0" fontId="21" fillId="0" borderId="0" xfId="0" applyFont="1"/>
    <xf numFmtId="165" fontId="21" fillId="0" borderId="0" xfId="0" applyNumberFormat="1" applyFont="1"/>
    <xf numFmtId="0" fontId="0" fillId="0" borderId="0" xfId="0" applyAlignment="1">
      <alignment vertical="center" wrapText="1"/>
    </xf>
    <xf numFmtId="2" fontId="0" fillId="0" borderId="0" xfId="0" applyNumberFormat="1"/>
    <xf numFmtId="44" fontId="20" fillId="0" borderId="6" xfId="13" applyFont="1" applyBorder="1"/>
    <xf numFmtId="44" fontId="0" fillId="0" borderId="0" xfId="13" applyFont="1"/>
    <xf numFmtId="44" fontId="3" fillId="0" borderId="0" xfId="13" applyFont="1" applyAlignment="1">
      <alignment horizontal="right"/>
    </xf>
    <xf numFmtId="44" fontId="18" fillId="3" borderId="7" xfId="13" applyFont="1" applyFill="1" applyBorder="1"/>
    <xf numFmtId="44" fontId="2" fillId="0" borderId="0" xfId="13" applyFont="1"/>
    <xf numFmtId="44" fontId="3" fillId="0" borderId="0" xfId="13" applyFont="1"/>
    <xf numFmtId="44" fontId="6" fillId="2" borderId="2" xfId="13" applyFont="1" applyFill="1" applyBorder="1"/>
    <xf numFmtId="0" fontId="1" fillId="0" borderId="0" xfId="0" applyFont="1" applyAlignment="1">
      <alignment vertical="center" wrapText="1"/>
    </xf>
    <xf numFmtId="0" fontId="4" fillId="0" borderId="0" xfId="0" applyFont="1" applyAlignment="1">
      <alignment wrapText="1"/>
    </xf>
    <xf numFmtId="44" fontId="0" fillId="0" borderId="0" xfId="13" applyNumberFormat="1" applyFont="1"/>
    <xf numFmtId="0" fontId="17" fillId="0" borderId="0" xfId="0" applyFont="1" applyAlignment="1">
      <alignment horizontal="center"/>
    </xf>
    <xf numFmtId="0" fontId="0" fillId="0" borderId="0" xfId="0" applyFont="1" applyAlignment="1">
      <alignment horizontal="center" wrapText="1"/>
    </xf>
    <xf numFmtId="0" fontId="0" fillId="0" borderId="0" xfId="0" applyFont="1" applyAlignment="1">
      <alignment horizontal="center"/>
    </xf>
    <xf numFmtId="0" fontId="0" fillId="0" borderId="0" xfId="0" applyAlignment="1">
      <alignment horizontal="left" vertical="top" wrapText="1"/>
    </xf>
    <xf numFmtId="0" fontId="7" fillId="2" borderId="3" xfId="2" applyFont="1" applyBorder="1" applyAlignment="1">
      <alignment horizontal="center"/>
    </xf>
    <xf numFmtId="0" fontId="7" fillId="2" borderId="4" xfId="2" applyFont="1" applyBorder="1" applyAlignment="1">
      <alignment horizontal="center"/>
    </xf>
    <xf numFmtId="0" fontId="7" fillId="2" borderId="5" xfId="2" applyFont="1" applyBorder="1" applyAlignment="1">
      <alignment horizontal="center"/>
    </xf>
  </cellXfs>
  <cellStyles count="14">
    <cellStyle name="A4 Small 210 x 297 mm 13 2" xfId="7" xr:uid="{FA415A13-42AA-482C-979F-35D91BBB32A9}"/>
    <cellStyle name="Comma 2" xfId="6" xr:uid="{597BF226-6F53-4DC4-8212-79A6E06E93F7}"/>
    <cellStyle name="Izlaz" xfId="12" builtinId="21"/>
    <cellStyle name="Normal 2" xfId="1" xr:uid="{2B091545-9831-4369-92F2-BEF928D27FA1}"/>
    <cellStyle name="Normal 3" xfId="5" xr:uid="{66305BA5-4BCF-4588-A012-84D466A527FE}"/>
    <cellStyle name="Normal 7" xfId="3" xr:uid="{E2A01C17-4D4B-40EF-814E-D5E6113FB8C7}"/>
    <cellStyle name="Normalno" xfId="0" builtinId="0"/>
    <cellStyle name="Normalno 2 4" xfId="8" xr:uid="{CE4CBF1C-E6D1-40F1-8B31-9DAB5C3FA2BB}"/>
    <cellStyle name="Obično 13" xfId="11" xr:uid="{6C090836-F633-4ED9-A3B7-D1D0CE70226A}"/>
    <cellStyle name="Obično_HALA SEREC" xfId="9" xr:uid="{1D8944FB-361A-4905-9CC3-9BA2B07B37B6}"/>
    <cellStyle name="Provjera ćelije" xfId="2" builtinId="23"/>
    <cellStyle name="Style 1" xfId="4" xr:uid="{01EADD35-B1C2-4176-B435-BF68D5663319}"/>
    <cellStyle name="Valuta" xfId="13" builtinId="4"/>
    <cellStyle name="Zarez 5" xfId="10" xr:uid="{FDAF352C-5F5B-4097-8CAC-A6141CC2249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1</xdr:row>
      <xdr:rowOff>95250</xdr:rowOff>
    </xdr:from>
    <xdr:to>
      <xdr:col>3</xdr:col>
      <xdr:colOff>335915</xdr:colOff>
      <xdr:row>8</xdr:row>
      <xdr:rowOff>97790</xdr:rowOff>
    </xdr:to>
    <xdr:pic>
      <xdr:nvPicPr>
        <xdr:cNvPr id="6" name="Picture 3">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285750"/>
          <a:ext cx="2069465"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266701</xdr:colOff>
      <xdr:row>2</xdr:row>
      <xdr:rowOff>28575</xdr:rowOff>
    </xdr:from>
    <xdr:to>
      <xdr:col>5</xdr:col>
      <xdr:colOff>866022</xdr:colOff>
      <xdr:row>49</xdr:row>
      <xdr:rowOff>152401</xdr:rowOff>
    </xdr:to>
    <xdr:pic>
      <xdr:nvPicPr>
        <xdr:cNvPr id="2" name="Slika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1" y="409575"/>
          <a:ext cx="6419096" cy="9077326"/>
        </a:xfrm>
        <a:prstGeom prst="rect">
          <a:avLst/>
        </a:prstGeom>
      </xdr:spPr>
    </xdr:pic>
    <xdr:clientData/>
  </xdr:twoCellAnchor>
  <xdr:twoCellAnchor editAs="oneCell">
    <xdr:from>
      <xdr:col>0</xdr:col>
      <xdr:colOff>285751</xdr:colOff>
      <xdr:row>51</xdr:row>
      <xdr:rowOff>19049</xdr:rowOff>
    </xdr:from>
    <xdr:to>
      <xdr:col>5</xdr:col>
      <xdr:colOff>1019784</xdr:colOff>
      <xdr:row>99</xdr:row>
      <xdr:rowOff>142874</xdr:rowOff>
    </xdr:to>
    <xdr:pic>
      <xdr:nvPicPr>
        <xdr:cNvPr id="3" name="Slika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1" y="9734549"/>
          <a:ext cx="6553808" cy="9267825"/>
        </a:xfrm>
        <a:prstGeom prst="rect">
          <a:avLst/>
        </a:prstGeom>
      </xdr:spPr>
    </xdr:pic>
    <xdr:clientData/>
  </xdr:twoCellAnchor>
  <xdr:twoCellAnchor editAs="oneCell">
    <xdr:from>
      <xdr:col>0</xdr:col>
      <xdr:colOff>238126</xdr:colOff>
      <xdr:row>101</xdr:row>
      <xdr:rowOff>19050</xdr:rowOff>
    </xdr:from>
    <xdr:to>
      <xdr:col>5</xdr:col>
      <xdr:colOff>918274</xdr:colOff>
      <xdr:row>149</xdr:row>
      <xdr:rowOff>66675</xdr:rowOff>
    </xdr:to>
    <xdr:pic>
      <xdr:nvPicPr>
        <xdr:cNvPr id="4" name="Slika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6" y="19259550"/>
          <a:ext cx="6499923" cy="9191625"/>
        </a:xfrm>
        <a:prstGeom prst="rect">
          <a:avLst/>
        </a:prstGeom>
      </xdr:spPr>
    </xdr:pic>
    <xdr:clientData/>
  </xdr:twoCellAnchor>
  <xdr:twoCellAnchor editAs="oneCell">
    <xdr:from>
      <xdr:col>0</xdr:col>
      <xdr:colOff>228601</xdr:colOff>
      <xdr:row>150</xdr:row>
      <xdr:rowOff>171450</xdr:rowOff>
    </xdr:from>
    <xdr:to>
      <xdr:col>5</xdr:col>
      <xdr:colOff>895278</xdr:colOff>
      <xdr:row>199</xdr:row>
      <xdr:rowOff>9525</xdr:rowOff>
    </xdr:to>
    <xdr:pic>
      <xdr:nvPicPr>
        <xdr:cNvPr id="5" name="Slika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8601" y="28746450"/>
          <a:ext cx="6486452" cy="9172575"/>
        </a:xfrm>
        <a:prstGeom prst="rect">
          <a:avLst/>
        </a:prstGeom>
      </xdr:spPr>
    </xdr:pic>
    <xdr:clientData/>
  </xdr:twoCellAnchor>
  <xdr:twoCellAnchor editAs="oneCell">
    <xdr:from>
      <xdr:col>0</xdr:col>
      <xdr:colOff>200025</xdr:colOff>
      <xdr:row>201</xdr:row>
      <xdr:rowOff>17121</xdr:rowOff>
    </xdr:from>
    <xdr:to>
      <xdr:col>5</xdr:col>
      <xdr:colOff>885825</xdr:colOff>
      <xdr:row>249</xdr:row>
      <xdr:rowOff>72738</xdr:rowOff>
    </xdr:to>
    <xdr:pic>
      <xdr:nvPicPr>
        <xdr:cNvPr id="6" name="Slika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0025" y="38307621"/>
          <a:ext cx="6505575" cy="9199617"/>
        </a:xfrm>
        <a:prstGeom prst="rect">
          <a:avLst/>
        </a:prstGeom>
      </xdr:spPr>
    </xdr:pic>
    <xdr:clientData/>
  </xdr:twoCellAnchor>
  <xdr:twoCellAnchor editAs="oneCell">
    <xdr:from>
      <xdr:col>1</xdr:col>
      <xdr:colOff>57150</xdr:colOff>
      <xdr:row>251</xdr:row>
      <xdr:rowOff>66675</xdr:rowOff>
    </xdr:from>
    <xdr:to>
      <xdr:col>5</xdr:col>
      <xdr:colOff>1044887</xdr:colOff>
      <xdr:row>299</xdr:row>
      <xdr:rowOff>104775</xdr:rowOff>
    </xdr:to>
    <xdr:pic>
      <xdr:nvPicPr>
        <xdr:cNvPr id="7" name="Slika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1475" y="47882175"/>
          <a:ext cx="6493187" cy="9182100"/>
        </a:xfrm>
        <a:prstGeom prst="rect">
          <a:avLst/>
        </a:prstGeom>
      </xdr:spPr>
    </xdr:pic>
    <xdr:clientData/>
  </xdr:twoCellAnchor>
  <xdr:twoCellAnchor editAs="oneCell">
    <xdr:from>
      <xdr:col>1</xdr:col>
      <xdr:colOff>85726</xdr:colOff>
      <xdr:row>301</xdr:row>
      <xdr:rowOff>142875</xdr:rowOff>
    </xdr:from>
    <xdr:to>
      <xdr:col>5</xdr:col>
      <xdr:colOff>898336</xdr:colOff>
      <xdr:row>348</xdr:row>
      <xdr:rowOff>123825</xdr:rowOff>
    </xdr:to>
    <xdr:pic>
      <xdr:nvPicPr>
        <xdr:cNvPr id="8" name="Slika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051" y="57483375"/>
          <a:ext cx="6318060" cy="8934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1\SUZANA~1\LOCALS~1\Temp\2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ACIJA"/>
      <sheetName val="REKAPITULACIJA"/>
      <sheetName val="Sheet3"/>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B4B4C-1A9E-4A4A-8273-016E2DB0DB08}">
  <sheetPr>
    <tabColor theme="2" tint="-9.9978637043366805E-2"/>
  </sheetPr>
  <dimension ref="A2:I48"/>
  <sheetViews>
    <sheetView tabSelected="1" view="pageLayout" topLeftCell="A22" zoomScaleNormal="100" workbookViewId="0">
      <selection activeCell="A30" sqref="A30:H30"/>
    </sheetView>
  </sheetViews>
  <sheetFormatPr defaultRowHeight="15"/>
  <cols>
    <col min="1" max="1" width="9.140625" style="13"/>
    <col min="2" max="2" width="5.85546875" style="13" customWidth="1"/>
    <col min="3" max="3" width="13.5703125" style="13" customWidth="1"/>
    <col min="4" max="7" width="9.140625" style="13"/>
    <col min="8" max="8" width="18.5703125" style="13" customWidth="1"/>
    <col min="9" max="16384" width="9.140625" style="13"/>
  </cols>
  <sheetData>
    <row r="2" spans="1:9">
      <c r="E2" s="7" t="s">
        <v>0</v>
      </c>
      <c r="F2" s="7"/>
      <c r="G2" s="7"/>
      <c r="H2" s="7"/>
    </row>
    <row r="3" spans="1:9">
      <c r="E3" s="7" t="s">
        <v>83</v>
      </c>
      <c r="F3" s="7"/>
      <c r="G3" s="7"/>
      <c r="H3" s="7"/>
    </row>
    <row r="4" spans="1:9">
      <c r="A4" s="13" t="s">
        <v>1</v>
      </c>
      <c r="E4" s="7" t="s">
        <v>2</v>
      </c>
      <c r="F4" s="7"/>
      <c r="G4" s="7"/>
      <c r="H4" s="7"/>
    </row>
    <row r="12" spans="1:9">
      <c r="A12" s="8" t="s">
        <v>3</v>
      </c>
      <c r="C12" s="17" t="s">
        <v>47</v>
      </c>
      <c r="D12" s="17"/>
      <c r="E12" s="17"/>
      <c r="F12" s="17"/>
      <c r="G12" s="17"/>
      <c r="H12" s="17"/>
      <c r="I12" s="17"/>
    </row>
    <row r="13" spans="1:9">
      <c r="A13" s="8" t="s">
        <v>18</v>
      </c>
      <c r="C13" s="10">
        <v>49223263989</v>
      </c>
    </row>
    <row r="14" spans="1:9">
      <c r="A14" s="13" t="s">
        <v>4</v>
      </c>
    </row>
    <row r="15" spans="1:9" s="9" customFormat="1">
      <c r="A15" s="9" t="s">
        <v>5</v>
      </c>
      <c r="C15" s="10" t="s">
        <v>90</v>
      </c>
    </row>
    <row r="16" spans="1:9" s="9" customFormat="1"/>
    <row r="17" spans="1:9" s="9" customFormat="1">
      <c r="A17" s="9" t="s">
        <v>6</v>
      </c>
      <c r="C17" s="10" t="s">
        <v>49</v>
      </c>
    </row>
    <row r="18" spans="1:9">
      <c r="C18" s="13" t="s">
        <v>82</v>
      </c>
    </row>
    <row r="27" spans="1:9" ht="21">
      <c r="A27" s="62" t="s">
        <v>7</v>
      </c>
      <c r="B27" s="62"/>
      <c r="C27" s="62"/>
      <c r="D27" s="62"/>
      <c r="E27" s="62"/>
      <c r="F27" s="62"/>
      <c r="G27" s="62"/>
      <c r="H27" s="62"/>
      <c r="I27" s="18"/>
    </row>
    <row r="29" spans="1:9" ht="30" customHeight="1">
      <c r="A29" s="63" t="s">
        <v>106</v>
      </c>
      <c r="B29" s="63"/>
      <c r="C29" s="63"/>
      <c r="D29" s="63"/>
      <c r="E29" s="63"/>
      <c r="F29" s="63"/>
      <c r="G29" s="63"/>
      <c r="H29" s="63"/>
      <c r="I29" s="16"/>
    </row>
    <row r="30" spans="1:9">
      <c r="A30" s="64"/>
      <c r="B30" s="64"/>
      <c r="C30" s="64"/>
      <c r="D30" s="64"/>
      <c r="E30" s="64"/>
      <c r="F30" s="64"/>
      <c r="G30" s="64"/>
      <c r="H30" s="64"/>
    </row>
    <row r="33" spans="3:8" s="48" customFormat="1">
      <c r="H33" s="49"/>
    </row>
    <row r="38" spans="3:8">
      <c r="F38" s="13" t="s">
        <v>8</v>
      </c>
    </row>
    <row r="39" spans="3:8">
      <c r="F39" s="13" t="s">
        <v>9</v>
      </c>
    </row>
    <row r="44" spans="3:8">
      <c r="C44" s="13" t="s">
        <v>10</v>
      </c>
    </row>
    <row r="45" spans="3:8">
      <c r="C45" s="13" t="s">
        <v>11</v>
      </c>
    </row>
    <row r="48" spans="3:8">
      <c r="C48" s="13" t="s">
        <v>12</v>
      </c>
      <c r="D48" s="13" t="s">
        <v>84</v>
      </c>
      <c r="E48" s="13" t="s">
        <v>48</v>
      </c>
    </row>
  </sheetData>
  <mergeCells count="3">
    <mergeCell ref="A27:H27"/>
    <mergeCell ref="A29:H29"/>
    <mergeCell ref="A30:H30"/>
  </mergeCells>
  <pageMargins left="0.7" right="0.7" top="0.75" bottom="0.75" header="0.3" footer="0.3"/>
  <pageSetup paperSize="9" orientation="portrait" r:id="rId1"/>
  <headerFoot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F571B-AD34-4DC9-83D4-0928451AF87B}">
  <dimension ref="A2:F251"/>
  <sheetViews>
    <sheetView view="pageLayout" topLeftCell="A23" zoomScaleNormal="100" workbookViewId="0">
      <selection activeCell="D39" sqref="D39"/>
    </sheetView>
  </sheetViews>
  <sheetFormatPr defaultRowHeight="15"/>
  <cols>
    <col min="1" max="1" width="4.42578125" style="4" customWidth="1"/>
    <col min="2" max="2" width="47.5703125" style="1" customWidth="1"/>
    <col min="3" max="3" width="9.140625" style="5"/>
    <col min="4" max="4" width="9.140625" style="51"/>
    <col min="5" max="5" width="10.85546875" style="6" customWidth="1"/>
    <col min="6" max="6" width="17.5703125" style="5" customWidth="1"/>
    <col min="8" max="8" width="18.42578125" customWidth="1"/>
  </cols>
  <sheetData>
    <row r="2" spans="2:2">
      <c r="B2" s="1" t="s">
        <v>85</v>
      </c>
    </row>
    <row r="251" spans="2:2">
      <c r="B251" s="7"/>
    </row>
  </sheetData>
  <pageMargins left="0.25" right="0.25" top="0.75" bottom="0.75" header="0.3" footer="0.3"/>
  <pageSetup paperSize="9" orientation="portrait" r:id="rId1"/>
  <headerFooter>
    <oddHeader xml:space="preserve">&amp;RPetgrad d.o.o.
Trg Tomislava dr. Bardeka 4 </oddHeader>
    <oddFooter xml:space="preserve">&amp;C&amp;P/&amp;N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8E324-4CC9-4546-A5F3-40EB0B10B8B8}">
  <sheetPr>
    <tabColor rgb="FFFFFF00"/>
  </sheetPr>
  <dimension ref="A1:F113"/>
  <sheetViews>
    <sheetView view="pageLayout" zoomScale="124" zoomScaleNormal="100" zoomScalePageLayoutView="124" workbookViewId="0">
      <selection activeCell="D39" sqref="D39"/>
    </sheetView>
  </sheetViews>
  <sheetFormatPr defaultRowHeight="15"/>
  <cols>
    <col min="1" max="1" width="81.5703125" customWidth="1"/>
  </cols>
  <sheetData>
    <row r="1" spans="1:6" ht="26.25">
      <c r="A1" s="19" t="s">
        <v>19</v>
      </c>
      <c r="B1" s="19"/>
      <c r="C1" s="19"/>
      <c r="D1" s="19"/>
      <c r="E1" s="19"/>
      <c r="F1" s="19"/>
    </row>
    <row r="2" spans="1:6" ht="26.25">
      <c r="A2" s="20" t="s">
        <v>20</v>
      </c>
      <c r="B2" s="19"/>
      <c r="C2" s="19"/>
      <c r="D2" s="19"/>
      <c r="E2" s="19"/>
      <c r="F2" s="19"/>
    </row>
    <row r="3" spans="1:6" ht="409.5" customHeight="1">
      <c r="A3" s="65" t="s">
        <v>21</v>
      </c>
    </row>
    <row r="4" spans="1:6">
      <c r="A4" s="65"/>
    </row>
    <row r="5" spans="1:6">
      <c r="A5" s="65"/>
    </row>
    <row r="6" spans="1:6">
      <c r="A6" s="65"/>
    </row>
    <row r="7" spans="1:6">
      <c r="A7" s="65"/>
    </row>
    <row r="8" spans="1:6">
      <c r="A8" s="65"/>
    </row>
    <row r="9" spans="1:6">
      <c r="A9" s="65"/>
    </row>
    <row r="10" spans="1:6">
      <c r="A10" s="65"/>
    </row>
    <row r="11" spans="1:6">
      <c r="A11" s="65"/>
    </row>
    <row r="12" spans="1:6">
      <c r="A12" s="65"/>
    </row>
    <row r="13" spans="1:6">
      <c r="A13" s="65"/>
    </row>
    <row r="14" spans="1:6">
      <c r="A14" s="65"/>
    </row>
    <row r="15" spans="1:6">
      <c r="A15" s="65"/>
    </row>
    <row r="16" spans="1:6">
      <c r="A16" s="65"/>
    </row>
    <row r="17" spans="1:1">
      <c r="A17" s="65"/>
    </row>
    <row r="18" spans="1:1">
      <c r="A18" s="65"/>
    </row>
    <row r="19" spans="1:1">
      <c r="A19" s="65"/>
    </row>
    <row r="20" spans="1:1">
      <c r="A20" s="65"/>
    </row>
    <row r="21" spans="1:1">
      <c r="A21" s="65"/>
    </row>
    <row r="22" spans="1:1">
      <c r="A22" s="65"/>
    </row>
    <row r="23" spans="1:1">
      <c r="A23" s="65"/>
    </row>
    <row r="24" spans="1:1">
      <c r="A24" s="65"/>
    </row>
    <row r="25" spans="1:1" ht="6.75" customHeight="1">
      <c r="A25" s="65"/>
    </row>
    <row r="26" spans="1:1" hidden="1">
      <c r="A26" s="65"/>
    </row>
    <row r="27" spans="1:1" hidden="1">
      <c r="A27" s="65"/>
    </row>
    <row r="28" spans="1:1" ht="409.5" customHeight="1">
      <c r="A28" s="65" t="s">
        <v>22</v>
      </c>
    </row>
    <row r="29" spans="1:1">
      <c r="A29" s="65"/>
    </row>
    <row r="30" spans="1:1">
      <c r="A30" s="65"/>
    </row>
    <row r="31" spans="1:1">
      <c r="A31" s="65"/>
    </row>
    <row r="32" spans="1:1">
      <c r="A32" s="65"/>
    </row>
    <row r="33" spans="1:1">
      <c r="A33" s="65"/>
    </row>
    <row r="34" spans="1:1">
      <c r="A34" s="65"/>
    </row>
    <row r="35" spans="1:1">
      <c r="A35" s="65"/>
    </row>
    <row r="36" spans="1:1">
      <c r="A36" s="65"/>
    </row>
    <row r="37" spans="1:1">
      <c r="A37" s="65"/>
    </row>
    <row r="38" spans="1:1">
      <c r="A38" s="65"/>
    </row>
    <row r="39" spans="1:1">
      <c r="A39" s="65"/>
    </row>
    <row r="40" spans="1:1">
      <c r="A40" s="65"/>
    </row>
    <row r="41" spans="1:1">
      <c r="A41" s="65"/>
    </row>
    <row r="42" spans="1:1">
      <c r="A42" s="65"/>
    </row>
    <row r="43" spans="1:1">
      <c r="A43" s="65"/>
    </row>
    <row r="44" spans="1:1">
      <c r="A44" s="65"/>
    </row>
    <row r="45" spans="1:1">
      <c r="A45" s="65"/>
    </row>
    <row r="46" spans="1:1">
      <c r="A46" s="65"/>
    </row>
    <row r="47" spans="1:1">
      <c r="A47" s="65"/>
    </row>
    <row r="48" spans="1:1">
      <c r="A48" s="65"/>
    </row>
    <row r="49" spans="1:1">
      <c r="A49" s="65"/>
    </row>
    <row r="50" spans="1:1">
      <c r="A50" s="65"/>
    </row>
    <row r="51" spans="1:1">
      <c r="A51" s="65"/>
    </row>
    <row r="52" spans="1:1" ht="409.5" customHeight="1">
      <c r="A52" s="65" t="s">
        <v>23</v>
      </c>
    </row>
    <row r="53" spans="1:1">
      <c r="A53" s="65"/>
    </row>
    <row r="54" spans="1:1">
      <c r="A54" s="65"/>
    </row>
    <row r="55" spans="1:1">
      <c r="A55" s="65"/>
    </row>
    <row r="56" spans="1:1">
      <c r="A56" s="65"/>
    </row>
    <row r="57" spans="1:1">
      <c r="A57" s="65"/>
    </row>
    <row r="58" spans="1:1">
      <c r="A58" s="65"/>
    </row>
    <row r="59" spans="1:1">
      <c r="A59" s="65"/>
    </row>
    <row r="60" spans="1:1">
      <c r="A60" s="65"/>
    </row>
    <row r="61" spans="1:1">
      <c r="A61" s="65"/>
    </row>
    <row r="62" spans="1:1">
      <c r="A62" s="65"/>
    </row>
    <row r="63" spans="1:1">
      <c r="A63" s="65"/>
    </row>
    <row r="64" spans="1:1">
      <c r="A64" s="65"/>
    </row>
    <row r="65" spans="1:1">
      <c r="A65" s="65"/>
    </row>
    <row r="66" spans="1:1">
      <c r="A66" s="65"/>
    </row>
    <row r="67" spans="1:1">
      <c r="A67" s="65"/>
    </row>
    <row r="68" spans="1:1">
      <c r="A68" s="65"/>
    </row>
    <row r="69" spans="1:1">
      <c r="A69" s="65"/>
    </row>
    <row r="70" spans="1:1">
      <c r="A70" s="65"/>
    </row>
    <row r="71" spans="1:1" ht="2.25" customHeight="1">
      <c r="A71" s="65"/>
    </row>
    <row r="72" spans="1:1" hidden="1">
      <c r="A72" s="65"/>
    </row>
    <row r="73" spans="1:1" hidden="1">
      <c r="A73" s="65"/>
    </row>
    <row r="74" spans="1:1" hidden="1">
      <c r="A74" s="65"/>
    </row>
    <row r="75" spans="1:1" hidden="1">
      <c r="A75" s="65"/>
    </row>
    <row r="76" spans="1:1" ht="409.5" customHeight="1">
      <c r="A76" s="65" t="s">
        <v>24</v>
      </c>
    </row>
    <row r="77" spans="1:1">
      <c r="A77" s="65"/>
    </row>
    <row r="78" spans="1:1">
      <c r="A78" s="65"/>
    </row>
    <row r="79" spans="1:1">
      <c r="A79" s="65"/>
    </row>
    <row r="80" spans="1:1">
      <c r="A80" s="65"/>
    </row>
    <row r="81" spans="1:1">
      <c r="A81" s="65"/>
    </row>
    <row r="82" spans="1:1">
      <c r="A82" s="65"/>
    </row>
    <row r="83" spans="1:1">
      <c r="A83" s="65"/>
    </row>
    <row r="84" spans="1:1" ht="11.25" customHeight="1">
      <c r="A84" s="65"/>
    </row>
    <row r="85" spans="1:1" ht="15" hidden="1" customHeight="1">
      <c r="A85" s="65"/>
    </row>
    <row r="86" spans="1:1" ht="15" hidden="1" customHeight="1">
      <c r="A86" s="65"/>
    </row>
    <row r="87" spans="1:1" ht="15" hidden="1" customHeight="1">
      <c r="A87" s="65"/>
    </row>
    <row r="88" spans="1:1" ht="15" hidden="1" customHeight="1">
      <c r="A88" s="65"/>
    </row>
    <row r="89" spans="1:1" ht="3.75" hidden="1" customHeight="1">
      <c r="A89" s="65"/>
    </row>
    <row r="90" spans="1:1" ht="15" hidden="1" customHeight="1">
      <c r="A90" s="65"/>
    </row>
    <row r="91" spans="1:1" ht="15" hidden="1" customHeight="1">
      <c r="A91" s="65"/>
    </row>
    <row r="92" spans="1:1" ht="15" hidden="1" customHeight="1">
      <c r="A92" s="65"/>
    </row>
    <row r="93" spans="1:1" ht="15" hidden="1" customHeight="1">
      <c r="A93" s="65"/>
    </row>
    <row r="94" spans="1:1" ht="15" hidden="1" customHeight="1">
      <c r="A94" s="65"/>
    </row>
    <row r="95" spans="1:1" ht="15" hidden="1" customHeight="1">
      <c r="A95" s="65"/>
    </row>
    <row r="96" spans="1:1" ht="15" hidden="1" customHeight="1">
      <c r="A96" s="65"/>
    </row>
    <row r="97" spans="1:1" ht="15" hidden="1" customHeight="1">
      <c r="A97" s="65"/>
    </row>
    <row r="98" spans="1:1" ht="15" hidden="1" customHeight="1">
      <c r="A98" s="65"/>
    </row>
    <row r="99" spans="1:1" ht="27.75" hidden="1" customHeight="1">
      <c r="A99" s="65"/>
    </row>
    <row r="100" spans="1:1" ht="18.75">
      <c r="A100" s="21" t="s">
        <v>25</v>
      </c>
    </row>
    <row r="101" spans="1:1" ht="45">
      <c r="A101" s="11" t="s">
        <v>26</v>
      </c>
    </row>
    <row r="102" spans="1:1" ht="150">
      <c r="A102" s="3" t="s">
        <v>27</v>
      </c>
    </row>
    <row r="103" spans="1:1" ht="30">
      <c r="A103" s="3" t="s">
        <v>28</v>
      </c>
    </row>
    <row r="104" spans="1:1" ht="60">
      <c r="A104" s="3" t="s">
        <v>29</v>
      </c>
    </row>
    <row r="105" spans="1:1" ht="30">
      <c r="A105" s="3" t="s">
        <v>30</v>
      </c>
    </row>
    <row r="106" spans="1:1" ht="120">
      <c r="A106" s="3" t="s">
        <v>31</v>
      </c>
    </row>
    <row r="107" spans="1:1" ht="75">
      <c r="A107" s="3" t="s">
        <v>32</v>
      </c>
    </row>
    <row r="108" spans="1:1" ht="45">
      <c r="A108" s="11" t="s">
        <v>33</v>
      </c>
    </row>
    <row r="109" spans="1:1" ht="30">
      <c r="A109" s="2" t="s">
        <v>34</v>
      </c>
    </row>
    <row r="110" spans="1:1">
      <c r="A110" s="2" t="s">
        <v>35</v>
      </c>
    </row>
    <row r="111" spans="1:1" ht="93" customHeight="1">
      <c r="A111" s="22" t="s">
        <v>36</v>
      </c>
    </row>
    <row r="112" spans="1:1" ht="60">
      <c r="A112" s="22" t="s">
        <v>37</v>
      </c>
    </row>
    <row r="113" spans="1:1" ht="81.75" customHeight="1">
      <c r="A113" s="22" t="s">
        <v>38</v>
      </c>
    </row>
  </sheetData>
  <mergeCells count="4">
    <mergeCell ref="A3:A27"/>
    <mergeCell ref="A28:A51"/>
    <mergeCell ref="A52:A75"/>
    <mergeCell ref="A76:A99"/>
  </mergeCells>
  <pageMargins left="0.7" right="0.7" top="0.75" bottom="0.75" header="0.3" footer="0.3"/>
  <pageSetup paperSize="9" orientation="portrait" r:id="rId1"/>
  <headerFooter>
    <oddHeader xml:space="preserve">&amp;RPetgrad d.o.o.
Trg Tomislava dr. Bardeka 4 </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5BF12-0C25-4ADD-A0BC-BA115E7D9716}">
  <sheetPr>
    <tabColor rgb="FFFFFF00"/>
  </sheetPr>
  <dimension ref="A2:F17"/>
  <sheetViews>
    <sheetView view="pageLayout" topLeftCell="A13" zoomScaleNormal="100" workbookViewId="0">
      <selection activeCell="D20" sqref="D20"/>
    </sheetView>
  </sheetViews>
  <sheetFormatPr defaultRowHeight="15"/>
  <cols>
    <col min="1" max="1" width="6.42578125" style="4" customWidth="1"/>
    <col min="2" max="2" width="31.42578125" style="1" customWidth="1"/>
    <col min="4" max="4" width="9.140625" style="6"/>
    <col min="5" max="5" width="12.28515625" style="6" customWidth="1"/>
    <col min="6" max="6" width="18" style="53" customWidth="1"/>
  </cols>
  <sheetData>
    <row r="2" spans="1:6">
      <c r="A2" s="41" t="s">
        <v>66</v>
      </c>
      <c r="B2" s="42" t="s">
        <v>50</v>
      </c>
      <c r="C2" s="43" t="s">
        <v>63</v>
      </c>
      <c r="D2" s="43" t="s">
        <v>52</v>
      </c>
      <c r="E2" s="44" t="s">
        <v>64</v>
      </c>
      <c r="F2" s="52" t="s">
        <v>65</v>
      </c>
    </row>
    <row r="4" spans="1:6" ht="137.25" customHeight="1">
      <c r="A4" s="4" t="s">
        <v>39</v>
      </c>
      <c r="B4" s="31" t="s">
        <v>53</v>
      </c>
    </row>
    <row r="5" spans="1:6">
      <c r="B5" s="1" t="s">
        <v>105</v>
      </c>
      <c r="C5" t="s">
        <v>45</v>
      </c>
      <c r="D5" s="25">
        <f>4*24*0.45</f>
        <v>43.2</v>
      </c>
      <c r="F5" s="53">
        <f>E5*D5</f>
        <v>0</v>
      </c>
    </row>
    <row r="7" spans="1:6" ht="244.5" customHeight="1">
      <c r="A7" s="4" t="s">
        <v>46</v>
      </c>
      <c r="B7" s="32" t="s">
        <v>54</v>
      </c>
    </row>
    <row r="8" spans="1:6">
      <c r="B8" s="1" t="s">
        <v>67</v>
      </c>
      <c r="C8" t="s">
        <v>13</v>
      </c>
      <c r="D8" s="6">
        <f>4*24</f>
        <v>96</v>
      </c>
      <c r="F8" s="53">
        <f t="shared" ref="F8" si="0">E8*D8</f>
        <v>0</v>
      </c>
    </row>
    <row r="10" spans="1:6" ht="180">
      <c r="A10" s="4" t="s">
        <v>40</v>
      </c>
      <c r="B10" s="2" t="s">
        <v>81</v>
      </c>
    </row>
    <row r="11" spans="1:6">
      <c r="B11" s="1" t="s">
        <v>68</v>
      </c>
      <c r="C11" t="s">
        <v>45</v>
      </c>
      <c r="D11" s="6">
        <f>4*24*0.35</f>
        <v>33.599999999999994</v>
      </c>
      <c r="F11" s="53">
        <f t="shared" ref="F11" si="1">E11*D11</f>
        <v>0</v>
      </c>
    </row>
    <row r="13" spans="1:6" ht="155.25" customHeight="1">
      <c r="A13" s="4" t="s">
        <v>41</v>
      </c>
      <c r="B13" s="3" t="s">
        <v>55</v>
      </c>
      <c r="C13" t="s">
        <v>45</v>
      </c>
      <c r="D13" s="6">
        <f>D5</f>
        <v>43.2</v>
      </c>
      <c r="F13" s="53">
        <f>E13*D13</f>
        <v>0</v>
      </c>
    </row>
    <row r="14" spans="1:6">
      <c r="B14" s="2"/>
    </row>
    <row r="15" spans="1:6" ht="140.25" customHeight="1">
      <c r="A15" s="4" t="s">
        <v>42</v>
      </c>
      <c r="B15" s="12" t="s">
        <v>71</v>
      </c>
      <c r="C15" s="46"/>
      <c r="D15" s="47"/>
      <c r="E15" s="25"/>
      <c r="F15" s="54"/>
    </row>
    <row r="16" spans="1:6">
      <c r="B16" s="14" t="s">
        <v>70</v>
      </c>
      <c r="C16" s="46" t="s">
        <v>13</v>
      </c>
      <c r="D16" s="47">
        <f>24*2+4*2</f>
        <v>56</v>
      </c>
      <c r="E16" s="25"/>
      <c r="F16" s="54">
        <f>E16*D16</f>
        <v>0</v>
      </c>
    </row>
    <row r="17" spans="1:6">
      <c r="A17" s="29" t="s">
        <v>66</v>
      </c>
      <c r="B17" s="30" t="s">
        <v>56</v>
      </c>
      <c r="C17" s="33"/>
      <c r="D17" s="34"/>
      <c r="E17" s="34"/>
      <c r="F17" s="55">
        <f>SUM(F5:F16)</f>
        <v>0</v>
      </c>
    </row>
  </sheetData>
  <pageMargins left="0.7" right="0.7" top="0.75" bottom="0.75" header="0.3" footer="0.3"/>
  <pageSetup paperSize="9" orientation="portrait" r:id="rId1"/>
  <headerFooter>
    <oddHeader xml:space="preserve">&amp;RPetgrad d.o.o.
Trg Tomislava dr. Bardeka 4 </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63CAD-59FA-4D09-A365-E90A69A4485E}">
  <sheetPr>
    <tabColor rgb="FFFF0000"/>
  </sheetPr>
  <dimension ref="A2:F11"/>
  <sheetViews>
    <sheetView view="pageLayout" zoomScaleNormal="100" workbookViewId="0">
      <selection activeCell="D9" sqref="D9"/>
    </sheetView>
  </sheetViews>
  <sheetFormatPr defaultRowHeight="15"/>
  <cols>
    <col min="1" max="1" width="6.42578125" style="4" customWidth="1"/>
    <col min="2" max="2" width="31.42578125" style="35" customWidth="1"/>
    <col min="4" max="4" width="9.140625" style="6"/>
    <col min="5" max="5" width="12.28515625" style="6" customWidth="1"/>
    <col min="6" max="6" width="18" style="53" customWidth="1"/>
  </cols>
  <sheetData>
    <row r="2" spans="1:6">
      <c r="A2" s="41" t="s">
        <v>69</v>
      </c>
      <c r="B2" s="42" t="s">
        <v>51</v>
      </c>
      <c r="C2" s="43" t="s">
        <v>63</v>
      </c>
      <c r="D2" s="43" t="s">
        <v>52</v>
      </c>
      <c r="E2" s="44" t="s">
        <v>64</v>
      </c>
      <c r="F2" s="52" t="s">
        <v>65</v>
      </c>
    </row>
    <row r="4" spans="1:6" ht="183.75" customHeight="1">
      <c r="A4" s="4" t="s">
        <v>43</v>
      </c>
      <c r="B4" s="35" t="s">
        <v>86</v>
      </c>
    </row>
    <row r="5" spans="1:6">
      <c r="A5" s="36"/>
      <c r="B5" s="38" t="s">
        <v>57</v>
      </c>
      <c r="C5" s="7" t="s">
        <v>45</v>
      </c>
      <c r="D5" s="37">
        <f>4*24*0.12</f>
        <v>11.52</v>
      </c>
      <c r="E5" s="37"/>
      <c r="F5" s="56">
        <f>D5*E5</f>
        <v>0</v>
      </c>
    </row>
    <row r="6" spans="1:6">
      <c r="A6" s="36"/>
      <c r="B6" s="38" t="s">
        <v>58</v>
      </c>
      <c r="C6" s="7" t="s">
        <v>13</v>
      </c>
      <c r="D6" s="37">
        <f>(21*2+4.5*2)*0.15</f>
        <v>7.6499999999999995</v>
      </c>
      <c r="E6" s="37"/>
      <c r="F6" s="56">
        <f t="shared" ref="F6" si="0">D6*E6</f>
        <v>0</v>
      </c>
    </row>
    <row r="8" spans="1:6" ht="45">
      <c r="A8" s="4" t="s">
        <v>44</v>
      </c>
      <c r="B8" s="35" t="s">
        <v>59</v>
      </c>
    </row>
    <row r="9" spans="1:6">
      <c r="B9" s="39" t="s">
        <v>60</v>
      </c>
      <c r="C9" t="s">
        <v>61</v>
      </c>
      <c r="D9" s="6">
        <f>ROUND(4*24*3.06*1.2,2)</f>
        <v>352.51</v>
      </c>
      <c r="F9" s="61">
        <f>E9*D9</f>
        <v>0</v>
      </c>
    </row>
    <row r="11" spans="1:6">
      <c r="A11" s="29" t="s">
        <v>69</v>
      </c>
      <c r="B11" s="40" t="s">
        <v>62</v>
      </c>
      <c r="C11" s="33"/>
      <c r="D11" s="34"/>
      <c r="E11" s="34"/>
      <c r="F11" s="55">
        <f>SUM(F4:F10)</f>
        <v>0</v>
      </c>
    </row>
  </sheetData>
  <pageMargins left="0.7" right="0.7" top="0.75" bottom="0.75" header="0.3" footer="0.3"/>
  <pageSetup paperSize="9" orientation="portrait" r:id="rId1"/>
  <headerFooter>
    <oddHeader xml:space="preserve">&amp;RPetgrad d.o.o.
Trg Tomislava dr. Bardeka 4 </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D063-9D4D-48AB-B866-8C6CC3551AF1}">
  <dimension ref="A2:F25"/>
  <sheetViews>
    <sheetView view="pageLayout" topLeftCell="A7" zoomScaleNormal="100" workbookViewId="0">
      <selection activeCell="D23" sqref="D23"/>
    </sheetView>
  </sheetViews>
  <sheetFormatPr defaultColWidth="10.7109375" defaultRowHeight="15"/>
  <cols>
    <col min="1" max="1" width="4.7109375" style="24" customWidth="1"/>
    <col min="2" max="2" width="38.5703125" style="14" customWidth="1"/>
    <col min="3" max="3" width="5.28515625" style="9" customWidth="1"/>
    <col min="4" max="4" width="10.140625" style="25" customWidth="1"/>
    <col min="5" max="5" width="10.85546875" style="25" bestFit="1" customWidth="1"/>
    <col min="6" max="6" width="15" style="26" customWidth="1"/>
    <col min="7" max="256" width="10.7109375" style="9"/>
    <col min="257" max="257" width="4.7109375" style="9" customWidth="1"/>
    <col min="258" max="258" width="46.5703125" style="9" customWidth="1"/>
    <col min="259" max="259" width="8.42578125" style="9" customWidth="1"/>
    <col min="260" max="261" width="10.85546875" style="9" bestFit="1" customWidth="1"/>
    <col min="262" max="262" width="15" style="9" customWidth="1"/>
    <col min="263" max="512" width="10.7109375" style="9"/>
    <col min="513" max="513" width="4.7109375" style="9" customWidth="1"/>
    <col min="514" max="514" width="46.5703125" style="9" customWidth="1"/>
    <col min="515" max="515" width="8.42578125" style="9" customWidth="1"/>
    <col min="516" max="517" width="10.85546875" style="9" bestFit="1" customWidth="1"/>
    <col min="518" max="518" width="15" style="9" customWidth="1"/>
    <col min="519" max="768" width="10.7109375" style="9"/>
    <col min="769" max="769" width="4.7109375" style="9" customWidth="1"/>
    <col min="770" max="770" width="46.5703125" style="9" customWidth="1"/>
    <col min="771" max="771" width="8.42578125" style="9" customWidth="1"/>
    <col min="772" max="773" width="10.85546875" style="9" bestFit="1" customWidth="1"/>
    <col min="774" max="774" width="15" style="9" customWidth="1"/>
    <col min="775" max="1024" width="10.7109375" style="9"/>
    <col min="1025" max="1025" width="4.7109375" style="9" customWidth="1"/>
    <col min="1026" max="1026" width="46.5703125" style="9" customWidth="1"/>
    <col min="1027" max="1027" width="8.42578125" style="9" customWidth="1"/>
    <col min="1028" max="1029" width="10.85546875" style="9" bestFit="1" customWidth="1"/>
    <col min="1030" max="1030" width="15" style="9" customWidth="1"/>
    <col min="1031" max="1280" width="10.7109375" style="9"/>
    <col min="1281" max="1281" width="4.7109375" style="9" customWidth="1"/>
    <col min="1282" max="1282" width="46.5703125" style="9" customWidth="1"/>
    <col min="1283" max="1283" width="8.42578125" style="9" customWidth="1"/>
    <col min="1284" max="1285" width="10.85546875" style="9" bestFit="1" customWidth="1"/>
    <col min="1286" max="1286" width="15" style="9" customWidth="1"/>
    <col min="1287" max="1536" width="10.7109375" style="9"/>
    <col min="1537" max="1537" width="4.7109375" style="9" customWidth="1"/>
    <col min="1538" max="1538" width="46.5703125" style="9" customWidth="1"/>
    <col min="1539" max="1539" width="8.42578125" style="9" customWidth="1"/>
    <col min="1540" max="1541" width="10.85546875" style="9" bestFit="1" customWidth="1"/>
    <col min="1542" max="1542" width="15" style="9" customWidth="1"/>
    <col min="1543" max="1792" width="10.7109375" style="9"/>
    <col min="1793" max="1793" width="4.7109375" style="9" customWidth="1"/>
    <col min="1794" max="1794" width="46.5703125" style="9" customWidth="1"/>
    <col min="1795" max="1795" width="8.42578125" style="9" customWidth="1"/>
    <col min="1796" max="1797" width="10.85546875" style="9" bestFit="1" customWidth="1"/>
    <col min="1798" max="1798" width="15" style="9" customWidth="1"/>
    <col min="1799" max="2048" width="10.7109375" style="9"/>
    <col min="2049" max="2049" width="4.7109375" style="9" customWidth="1"/>
    <col min="2050" max="2050" width="46.5703125" style="9" customWidth="1"/>
    <col min="2051" max="2051" width="8.42578125" style="9" customWidth="1"/>
    <col min="2052" max="2053" width="10.85546875" style="9" bestFit="1" customWidth="1"/>
    <col min="2054" max="2054" width="15" style="9" customWidth="1"/>
    <col min="2055" max="2304" width="10.7109375" style="9"/>
    <col min="2305" max="2305" width="4.7109375" style="9" customWidth="1"/>
    <col min="2306" max="2306" width="46.5703125" style="9" customWidth="1"/>
    <col min="2307" max="2307" width="8.42578125" style="9" customWidth="1"/>
    <col min="2308" max="2309" width="10.85546875" style="9" bestFit="1" customWidth="1"/>
    <col min="2310" max="2310" width="15" style="9" customWidth="1"/>
    <col min="2311" max="2560" width="10.7109375" style="9"/>
    <col min="2561" max="2561" width="4.7109375" style="9" customWidth="1"/>
    <col min="2562" max="2562" width="46.5703125" style="9" customWidth="1"/>
    <col min="2563" max="2563" width="8.42578125" style="9" customWidth="1"/>
    <col min="2564" max="2565" width="10.85546875" style="9" bestFit="1" customWidth="1"/>
    <col min="2566" max="2566" width="15" style="9" customWidth="1"/>
    <col min="2567" max="2816" width="10.7109375" style="9"/>
    <col min="2817" max="2817" width="4.7109375" style="9" customWidth="1"/>
    <col min="2818" max="2818" width="46.5703125" style="9" customWidth="1"/>
    <col min="2819" max="2819" width="8.42578125" style="9" customWidth="1"/>
    <col min="2820" max="2821" width="10.85546875" style="9" bestFit="1" customWidth="1"/>
    <col min="2822" max="2822" width="15" style="9" customWidth="1"/>
    <col min="2823" max="3072" width="10.7109375" style="9"/>
    <col min="3073" max="3073" width="4.7109375" style="9" customWidth="1"/>
    <col min="3074" max="3074" width="46.5703125" style="9" customWidth="1"/>
    <col min="3075" max="3075" width="8.42578125" style="9" customWidth="1"/>
    <col min="3076" max="3077" width="10.85546875" style="9" bestFit="1" customWidth="1"/>
    <col min="3078" max="3078" width="15" style="9" customWidth="1"/>
    <col min="3079" max="3328" width="10.7109375" style="9"/>
    <col min="3329" max="3329" width="4.7109375" style="9" customWidth="1"/>
    <col min="3330" max="3330" width="46.5703125" style="9" customWidth="1"/>
    <col min="3331" max="3331" width="8.42578125" style="9" customWidth="1"/>
    <col min="3332" max="3333" width="10.85546875" style="9" bestFit="1" customWidth="1"/>
    <col min="3334" max="3334" width="15" style="9" customWidth="1"/>
    <col min="3335" max="3584" width="10.7109375" style="9"/>
    <col min="3585" max="3585" width="4.7109375" style="9" customWidth="1"/>
    <col min="3586" max="3586" width="46.5703125" style="9" customWidth="1"/>
    <col min="3587" max="3587" width="8.42578125" style="9" customWidth="1"/>
    <col min="3588" max="3589" width="10.85546875" style="9" bestFit="1" customWidth="1"/>
    <col min="3590" max="3590" width="15" style="9" customWidth="1"/>
    <col min="3591" max="3840" width="10.7109375" style="9"/>
    <col min="3841" max="3841" width="4.7109375" style="9" customWidth="1"/>
    <col min="3842" max="3842" width="46.5703125" style="9" customWidth="1"/>
    <col min="3843" max="3843" width="8.42578125" style="9" customWidth="1"/>
    <col min="3844" max="3845" width="10.85546875" style="9" bestFit="1" customWidth="1"/>
    <col min="3846" max="3846" width="15" style="9" customWidth="1"/>
    <col min="3847" max="4096" width="10.7109375" style="9"/>
    <col min="4097" max="4097" width="4.7109375" style="9" customWidth="1"/>
    <col min="4098" max="4098" width="46.5703125" style="9" customWidth="1"/>
    <col min="4099" max="4099" width="8.42578125" style="9" customWidth="1"/>
    <col min="4100" max="4101" width="10.85546875" style="9" bestFit="1" customWidth="1"/>
    <col min="4102" max="4102" width="15" style="9" customWidth="1"/>
    <col min="4103" max="4352" width="10.7109375" style="9"/>
    <col min="4353" max="4353" width="4.7109375" style="9" customWidth="1"/>
    <col min="4354" max="4354" width="46.5703125" style="9" customWidth="1"/>
    <col min="4355" max="4355" width="8.42578125" style="9" customWidth="1"/>
    <col min="4356" max="4357" width="10.85546875" style="9" bestFit="1" customWidth="1"/>
    <col min="4358" max="4358" width="15" style="9" customWidth="1"/>
    <col min="4359" max="4608" width="10.7109375" style="9"/>
    <col min="4609" max="4609" width="4.7109375" style="9" customWidth="1"/>
    <col min="4610" max="4610" width="46.5703125" style="9" customWidth="1"/>
    <col min="4611" max="4611" width="8.42578125" style="9" customWidth="1"/>
    <col min="4612" max="4613" width="10.85546875" style="9" bestFit="1" customWidth="1"/>
    <col min="4614" max="4614" width="15" style="9" customWidth="1"/>
    <col min="4615" max="4864" width="10.7109375" style="9"/>
    <col min="4865" max="4865" width="4.7109375" style="9" customWidth="1"/>
    <col min="4866" max="4866" width="46.5703125" style="9" customWidth="1"/>
    <col min="4867" max="4867" width="8.42578125" style="9" customWidth="1"/>
    <col min="4868" max="4869" width="10.85546875" style="9" bestFit="1" customWidth="1"/>
    <col min="4870" max="4870" width="15" style="9" customWidth="1"/>
    <col min="4871" max="5120" width="10.7109375" style="9"/>
    <col min="5121" max="5121" width="4.7109375" style="9" customWidth="1"/>
    <col min="5122" max="5122" width="46.5703125" style="9" customWidth="1"/>
    <col min="5123" max="5123" width="8.42578125" style="9" customWidth="1"/>
    <col min="5124" max="5125" width="10.85546875" style="9" bestFit="1" customWidth="1"/>
    <col min="5126" max="5126" width="15" style="9" customWidth="1"/>
    <col min="5127" max="5376" width="10.7109375" style="9"/>
    <col min="5377" max="5377" width="4.7109375" style="9" customWidth="1"/>
    <col min="5378" max="5378" width="46.5703125" style="9" customWidth="1"/>
    <col min="5379" max="5379" width="8.42578125" style="9" customWidth="1"/>
    <col min="5380" max="5381" width="10.85546875" style="9" bestFit="1" customWidth="1"/>
    <col min="5382" max="5382" width="15" style="9" customWidth="1"/>
    <col min="5383" max="5632" width="10.7109375" style="9"/>
    <col min="5633" max="5633" width="4.7109375" style="9" customWidth="1"/>
    <col min="5634" max="5634" width="46.5703125" style="9" customWidth="1"/>
    <col min="5635" max="5635" width="8.42578125" style="9" customWidth="1"/>
    <col min="5636" max="5637" width="10.85546875" style="9" bestFit="1" customWidth="1"/>
    <col min="5638" max="5638" width="15" style="9" customWidth="1"/>
    <col min="5639" max="5888" width="10.7109375" style="9"/>
    <col min="5889" max="5889" width="4.7109375" style="9" customWidth="1"/>
    <col min="5890" max="5890" width="46.5703125" style="9" customWidth="1"/>
    <col min="5891" max="5891" width="8.42578125" style="9" customWidth="1"/>
    <col min="5892" max="5893" width="10.85546875" style="9" bestFit="1" customWidth="1"/>
    <col min="5894" max="5894" width="15" style="9" customWidth="1"/>
    <col min="5895" max="6144" width="10.7109375" style="9"/>
    <col min="6145" max="6145" width="4.7109375" style="9" customWidth="1"/>
    <col min="6146" max="6146" width="46.5703125" style="9" customWidth="1"/>
    <col min="6147" max="6147" width="8.42578125" style="9" customWidth="1"/>
    <col min="6148" max="6149" width="10.85546875" style="9" bestFit="1" customWidth="1"/>
    <col min="6150" max="6150" width="15" style="9" customWidth="1"/>
    <col min="6151" max="6400" width="10.7109375" style="9"/>
    <col min="6401" max="6401" width="4.7109375" style="9" customWidth="1"/>
    <col min="6402" max="6402" width="46.5703125" style="9" customWidth="1"/>
    <col min="6403" max="6403" width="8.42578125" style="9" customWidth="1"/>
    <col min="6404" max="6405" width="10.85546875" style="9" bestFit="1" customWidth="1"/>
    <col min="6406" max="6406" width="15" style="9" customWidth="1"/>
    <col min="6407" max="6656" width="10.7109375" style="9"/>
    <col min="6657" max="6657" width="4.7109375" style="9" customWidth="1"/>
    <col min="6658" max="6658" width="46.5703125" style="9" customWidth="1"/>
    <col min="6659" max="6659" width="8.42578125" style="9" customWidth="1"/>
    <col min="6660" max="6661" width="10.85546875" style="9" bestFit="1" customWidth="1"/>
    <col min="6662" max="6662" width="15" style="9" customWidth="1"/>
    <col min="6663" max="6912" width="10.7109375" style="9"/>
    <col min="6913" max="6913" width="4.7109375" style="9" customWidth="1"/>
    <col min="6914" max="6914" width="46.5703125" style="9" customWidth="1"/>
    <col min="6915" max="6915" width="8.42578125" style="9" customWidth="1"/>
    <col min="6916" max="6917" width="10.85546875" style="9" bestFit="1" customWidth="1"/>
    <col min="6918" max="6918" width="15" style="9" customWidth="1"/>
    <col min="6919" max="7168" width="10.7109375" style="9"/>
    <col min="7169" max="7169" width="4.7109375" style="9" customWidth="1"/>
    <col min="7170" max="7170" width="46.5703125" style="9" customWidth="1"/>
    <col min="7171" max="7171" width="8.42578125" style="9" customWidth="1"/>
    <col min="7172" max="7173" width="10.85546875" style="9" bestFit="1" customWidth="1"/>
    <col min="7174" max="7174" width="15" style="9" customWidth="1"/>
    <col min="7175" max="7424" width="10.7109375" style="9"/>
    <col min="7425" max="7425" width="4.7109375" style="9" customWidth="1"/>
    <col min="7426" max="7426" width="46.5703125" style="9" customWidth="1"/>
    <col min="7427" max="7427" width="8.42578125" style="9" customWidth="1"/>
    <col min="7428" max="7429" width="10.85546875" style="9" bestFit="1" customWidth="1"/>
    <col min="7430" max="7430" width="15" style="9" customWidth="1"/>
    <col min="7431" max="7680" width="10.7109375" style="9"/>
    <col min="7681" max="7681" width="4.7109375" style="9" customWidth="1"/>
    <col min="7682" max="7682" width="46.5703125" style="9" customWidth="1"/>
    <col min="7683" max="7683" width="8.42578125" style="9" customWidth="1"/>
    <col min="7684" max="7685" width="10.85546875" style="9" bestFit="1" customWidth="1"/>
    <col min="7686" max="7686" width="15" style="9" customWidth="1"/>
    <col min="7687" max="7936" width="10.7109375" style="9"/>
    <col min="7937" max="7937" width="4.7109375" style="9" customWidth="1"/>
    <col min="7938" max="7938" width="46.5703125" style="9" customWidth="1"/>
    <col min="7939" max="7939" width="8.42578125" style="9" customWidth="1"/>
    <col min="7940" max="7941" width="10.85546875" style="9" bestFit="1" customWidth="1"/>
    <col min="7942" max="7942" width="15" style="9" customWidth="1"/>
    <col min="7943" max="8192" width="10.7109375" style="9"/>
    <col min="8193" max="8193" width="4.7109375" style="9" customWidth="1"/>
    <col min="8194" max="8194" width="46.5703125" style="9" customWidth="1"/>
    <col min="8195" max="8195" width="8.42578125" style="9" customWidth="1"/>
    <col min="8196" max="8197" width="10.85546875" style="9" bestFit="1" customWidth="1"/>
    <col min="8198" max="8198" width="15" style="9" customWidth="1"/>
    <col min="8199" max="8448" width="10.7109375" style="9"/>
    <col min="8449" max="8449" width="4.7109375" style="9" customWidth="1"/>
    <col min="8450" max="8450" width="46.5703125" style="9" customWidth="1"/>
    <col min="8451" max="8451" width="8.42578125" style="9" customWidth="1"/>
    <col min="8452" max="8453" width="10.85546875" style="9" bestFit="1" customWidth="1"/>
    <col min="8454" max="8454" width="15" style="9" customWidth="1"/>
    <col min="8455" max="8704" width="10.7109375" style="9"/>
    <col min="8705" max="8705" width="4.7109375" style="9" customWidth="1"/>
    <col min="8706" max="8706" width="46.5703125" style="9" customWidth="1"/>
    <col min="8707" max="8707" width="8.42578125" style="9" customWidth="1"/>
    <col min="8708" max="8709" width="10.85546875" style="9" bestFit="1" customWidth="1"/>
    <col min="8710" max="8710" width="15" style="9" customWidth="1"/>
    <col min="8711" max="8960" width="10.7109375" style="9"/>
    <col min="8961" max="8961" width="4.7109375" style="9" customWidth="1"/>
    <col min="8962" max="8962" width="46.5703125" style="9" customWidth="1"/>
    <col min="8963" max="8963" width="8.42578125" style="9" customWidth="1"/>
    <col min="8964" max="8965" width="10.85546875" style="9" bestFit="1" customWidth="1"/>
    <col min="8966" max="8966" width="15" style="9" customWidth="1"/>
    <col min="8967" max="9216" width="10.7109375" style="9"/>
    <col min="9217" max="9217" width="4.7109375" style="9" customWidth="1"/>
    <col min="9218" max="9218" width="46.5703125" style="9" customWidth="1"/>
    <col min="9219" max="9219" width="8.42578125" style="9" customWidth="1"/>
    <col min="9220" max="9221" width="10.85546875" style="9" bestFit="1" customWidth="1"/>
    <col min="9222" max="9222" width="15" style="9" customWidth="1"/>
    <col min="9223" max="9472" width="10.7109375" style="9"/>
    <col min="9473" max="9473" width="4.7109375" style="9" customWidth="1"/>
    <col min="9474" max="9474" width="46.5703125" style="9" customWidth="1"/>
    <col min="9475" max="9475" width="8.42578125" style="9" customWidth="1"/>
    <col min="9476" max="9477" width="10.85546875" style="9" bestFit="1" customWidth="1"/>
    <col min="9478" max="9478" width="15" style="9" customWidth="1"/>
    <col min="9479" max="9728" width="10.7109375" style="9"/>
    <col min="9729" max="9729" width="4.7109375" style="9" customWidth="1"/>
    <col min="9730" max="9730" width="46.5703125" style="9" customWidth="1"/>
    <col min="9731" max="9731" width="8.42578125" style="9" customWidth="1"/>
    <col min="9732" max="9733" width="10.85546875" style="9" bestFit="1" customWidth="1"/>
    <col min="9734" max="9734" width="15" style="9" customWidth="1"/>
    <col min="9735" max="9984" width="10.7109375" style="9"/>
    <col min="9985" max="9985" width="4.7109375" style="9" customWidth="1"/>
    <col min="9986" max="9986" width="46.5703125" style="9" customWidth="1"/>
    <col min="9987" max="9987" width="8.42578125" style="9" customWidth="1"/>
    <col min="9988" max="9989" width="10.85546875" style="9" bestFit="1" customWidth="1"/>
    <col min="9990" max="9990" width="15" style="9" customWidth="1"/>
    <col min="9991" max="10240" width="10.7109375" style="9"/>
    <col min="10241" max="10241" width="4.7109375" style="9" customWidth="1"/>
    <col min="10242" max="10242" width="46.5703125" style="9" customWidth="1"/>
    <col min="10243" max="10243" width="8.42578125" style="9" customWidth="1"/>
    <col min="10244" max="10245" width="10.85546875" style="9" bestFit="1" customWidth="1"/>
    <col min="10246" max="10246" width="15" style="9" customWidth="1"/>
    <col min="10247" max="10496" width="10.7109375" style="9"/>
    <col min="10497" max="10497" width="4.7109375" style="9" customWidth="1"/>
    <col min="10498" max="10498" width="46.5703125" style="9" customWidth="1"/>
    <col min="10499" max="10499" width="8.42578125" style="9" customWidth="1"/>
    <col min="10500" max="10501" width="10.85546875" style="9" bestFit="1" customWidth="1"/>
    <col min="10502" max="10502" width="15" style="9" customWidth="1"/>
    <col min="10503" max="10752" width="10.7109375" style="9"/>
    <col min="10753" max="10753" width="4.7109375" style="9" customWidth="1"/>
    <col min="10754" max="10754" width="46.5703125" style="9" customWidth="1"/>
    <col min="10755" max="10755" width="8.42578125" style="9" customWidth="1"/>
    <col min="10756" max="10757" width="10.85546875" style="9" bestFit="1" customWidth="1"/>
    <col min="10758" max="10758" width="15" style="9" customWidth="1"/>
    <col min="10759" max="11008" width="10.7109375" style="9"/>
    <col min="11009" max="11009" width="4.7109375" style="9" customWidth="1"/>
    <col min="11010" max="11010" width="46.5703125" style="9" customWidth="1"/>
    <col min="11011" max="11011" width="8.42578125" style="9" customWidth="1"/>
    <col min="11012" max="11013" width="10.85546875" style="9" bestFit="1" customWidth="1"/>
    <col min="11014" max="11014" width="15" style="9" customWidth="1"/>
    <col min="11015" max="11264" width="10.7109375" style="9"/>
    <col min="11265" max="11265" width="4.7109375" style="9" customWidth="1"/>
    <col min="11266" max="11266" width="46.5703125" style="9" customWidth="1"/>
    <col min="11267" max="11267" width="8.42578125" style="9" customWidth="1"/>
    <col min="11268" max="11269" width="10.85546875" style="9" bestFit="1" customWidth="1"/>
    <col min="11270" max="11270" width="15" style="9" customWidth="1"/>
    <col min="11271" max="11520" width="10.7109375" style="9"/>
    <col min="11521" max="11521" width="4.7109375" style="9" customWidth="1"/>
    <col min="11522" max="11522" width="46.5703125" style="9" customWidth="1"/>
    <col min="11523" max="11523" width="8.42578125" style="9" customWidth="1"/>
    <col min="11524" max="11525" width="10.85546875" style="9" bestFit="1" customWidth="1"/>
    <col min="11526" max="11526" width="15" style="9" customWidth="1"/>
    <col min="11527" max="11776" width="10.7109375" style="9"/>
    <col min="11777" max="11777" width="4.7109375" style="9" customWidth="1"/>
    <col min="11778" max="11778" width="46.5703125" style="9" customWidth="1"/>
    <col min="11779" max="11779" width="8.42578125" style="9" customWidth="1"/>
    <col min="11780" max="11781" width="10.85546875" style="9" bestFit="1" customWidth="1"/>
    <col min="11782" max="11782" width="15" style="9" customWidth="1"/>
    <col min="11783" max="12032" width="10.7109375" style="9"/>
    <col min="12033" max="12033" width="4.7109375" style="9" customWidth="1"/>
    <col min="12034" max="12034" width="46.5703125" style="9" customWidth="1"/>
    <col min="12035" max="12035" width="8.42578125" style="9" customWidth="1"/>
    <col min="12036" max="12037" width="10.85546875" style="9" bestFit="1" customWidth="1"/>
    <col min="12038" max="12038" width="15" style="9" customWidth="1"/>
    <col min="12039" max="12288" width="10.7109375" style="9"/>
    <col min="12289" max="12289" width="4.7109375" style="9" customWidth="1"/>
    <col min="12290" max="12290" width="46.5703125" style="9" customWidth="1"/>
    <col min="12291" max="12291" width="8.42578125" style="9" customWidth="1"/>
    <col min="12292" max="12293" width="10.85546875" style="9" bestFit="1" customWidth="1"/>
    <col min="12294" max="12294" width="15" style="9" customWidth="1"/>
    <col min="12295" max="12544" width="10.7109375" style="9"/>
    <col min="12545" max="12545" width="4.7109375" style="9" customWidth="1"/>
    <col min="12546" max="12546" width="46.5703125" style="9" customWidth="1"/>
    <col min="12547" max="12547" width="8.42578125" style="9" customWidth="1"/>
    <col min="12548" max="12549" width="10.85546875" style="9" bestFit="1" customWidth="1"/>
    <col min="12550" max="12550" width="15" style="9" customWidth="1"/>
    <col min="12551" max="12800" width="10.7109375" style="9"/>
    <col min="12801" max="12801" width="4.7109375" style="9" customWidth="1"/>
    <col min="12802" max="12802" width="46.5703125" style="9" customWidth="1"/>
    <col min="12803" max="12803" width="8.42578125" style="9" customWidth="1"/>
    <col min="12804" max="12805" width="10.85546875" style="9" bestFit="1" customWidth="1"/>
    <col min="12806" max="12806" width="15" style="9" customWidth="1"/>
    <col min="12807" max="13056" width="10.7109375" style="9"/>
    <col min="13057" max="13057" width="4.7109375" style="9" customWidth="1"/>
    <col min="13058" max="13058" width="46.5703125" style="9" customWidth="1"/>
    <col min="13059" max="13059" width="8.42578125" style="9" customWidth="1"/>
    <col min="13060" max="13061" width="10.85546875" style="9" bestFit="1" customWidth="1"/>
    <col min="13062" max="13062" width="15" style="9" customWidth="1"/>
    <col min="13063" max="13312" width="10.7109375" style="9"/>
    <col min="13313" max="13313" width="4.7109375" style="9" customWidth="1"/>
    <col min="13314" max="13314" width="46.5703125" style="9" customWidth="1"/>
    <col min="13315" max="13315" width="8.42578125" style="9" customWidth="1"/>
    <col min="13316" max="13317" width="10.85546875" style="9" bestFit="1" customWidth="1"/>
    <col min="13318" max="13318" width="15" style="9" customWidth="1"/>
    <col min="13319" max="13568" width="10.7109375" style="9"/>
    <col min="13569" max="13569" width="4.7109375" style="9" customWidth="1"/>
    <col min="13570" max="13570" width="46.5703125" style="9" customWidth="1"/>
    <col min="13571" max="13571" width="8.42578125" style="9" customWidth="1"/>
    <col min="13572" max="13573" width="10.85546875" style="9" bestFit="1" customWidth="1"/>
    <col min="13574" max="13574" width="15" style="9" customWidth="1"/>
    <col min="13575" max="13824" width="10.7109375" style="9"/>
    <col min="13825" max="13825" width="4.7109375" style="9" customWidth="1"/>
    <col min="13826" max="13826" width="46.5703125" style="9" customWidth="1"/>
    <col min="13827" max="13827" width="8.42578125" style="9" customWidth="1"/>
    <col min="13828" max="13829" width="10.85546875" style="9" bestFit="1" customWidth="1"/>
    <col min="13830" max="13830" width="15" style="9" customWidth="1"/>
    <col min="13831" max="14080" width="10.7109375" style="9"/>
    <col min="14081" max="14081" width="4.7109375" style="9" customWidth="1"/>
    <col min="14082" max="14082" width="46.5703125" style="9" customWidth="1"/>
    <col min="14083" max="14083" width="8.42578125" style="9" customWidth="1"/>
    <col min="14084" max="14085" width="10.85546875" style="9" bestFit="1" customWidth="1"/>
    <col min="14086" max="14086" width="15" style="9" customWidth="1"/>
    <col min="14087" max="14336" width="10.7109375" style="9"/>
    <col min="14337" max="14337" width="4.7109375" style="9" customWidth="1"/>
    <col min="14338" max="14338" width="46.5703125" style="9" customWidth="1"/>
    <col min="14339" max="14339" width="8.42578125" style="9" customWidth="1"/>
    <col min="14340" max="14341" width="10.85546875" style="9" bestFit="1" customWidth="1"/>
    <col min="14342" max="14342" width="15" style="9" customWidth="1"/>
    <col min="14343" max="14592" width="10.7109375" style="9"/>
    <col min="14593" max="14593" width="4.7109375" style="9" customWidth="1"/>
    <col min="14594" max="14594" width="46.5703125" style="9" customWidth="1"/>
    <col min="14595" max="14595" width="8.42578125" style="9" customWidth="1"/>
    <col min="14596" max="14597" width="10.85546875" style="9" bestFit="1" customWidth="1"/>
    <col min="14598" max="14598" width="15" style="9" customWidth="1"/>
    <col min="14599" max="14848" width="10.7109375" style="9"/>
    <col min="14849" max="14849" width="4.7109375" style="9" customWidth="1"/>
    <col min="14850" max="14850" width="46.5703125" style="9" customWidth="1"/>
    <col min="14851" max="14851" width="8.42578125" style="9" customWidth="1"/>
    <col min="14852" max="14853" width="10.85546875" style="9" bestFit="1" customWidth="1"/>
    <col min="14854" max="14854" width="15" style="9" customWidth="1"/>
    <col min="14855" max="15104" width="10.7109375" style="9"/>
    <col min="15105" max="15105" width="4.7109375" style="9" customWidth="1"/>
    <col min="15106" max="15106" width="46.5703125" style="9" customWidth="1"/>
    <col min="15107" max="15107" width="8.42578125" style="9" customWidth="1"/>
    <col min="15108" max="15109" width="10.85546875" style="9" bestFit="1" customWidth="1"/>
    <col min="15110" max="15110" width="15" style="9" customWidth="1"/>
    <col min="15111" max="15360" width="10.7109375" style="9"/>
    <col min="15361" max="15361" width="4.7109375" style="9" customWidth="1"/>
    <col min="15362" max="15362" width="46.5703125" style="9" customWidth="1"/>
    <col min="15363" max="15363" width="8.42578125" style="9" customWidth="1"/>
    <col min="15364" max="15365" width="10.85546875" style="9" bestFit="1" customWidth="1"/>
    <col min="15366" max="15366" width="15" style="9" customWidth="1"/>
    <col min="15367" max="15616" width="10.7109375" style="9"/>
    <col min="15617" max="15617" width="4.7109375" style="9" customWidth="1"/>
    <col min="15618" max="15618" width="46.5703125" style="9" customWidth="1"/>
    <col min="15619" max="15619" width="8.42578125" style="9" customWidth="1"/>
    <col min="15620" max="15621" width="10.85546875" style="9" bestFit="1" customWidth="1"/>
    <col min="15622" max="15622" width="15" style="9" customWidth="1"/>
    <col min="15623" max="15872" width="10.7109375" style="9"/>
    <col min="15873" max="15873" width="4.7109375" style="9" customWidth="1"/>
    <col min="15874" max="15874" width="46.5703125" style="9" customWidth="1"/>
    <col min="15875" max="15875" width="8.42578125" style="9" customWidth="1"/>
    <col min="15876" max="15877" width="10.85546875" style="9" bestFit="1" customWidth="1"/>
    <col min="15878" max="15878" width="15" style="9" customWidth="1"/>
    <col min="15879" max="16128" width="10.7109375" style="9"/>
    <col min="16129" max="16129" width="4.7109375" style="9" customWidth="1"/>
    <col min="16130" max="16130" width="46.5703125" style="9" customWidth="1"/>
    <col min="16131" max="16131" width="8.42578125" style="9" customWidth="1"/>
    <col min="16132" max="16133" width="10.85546875" style="9" bestFit="1" customWidth="1"/>
    <col min="16134" max="16134" width="15" style="9" customWidth="1"/>
    <col min="16135" max="16384" width="10.7109375" style="9"/>
  </cols>
  <sheetData>
    <row r="2" spans="1:6">
      <c r="A2" s="41" t="s">
        <v>87</v>
      </c>
      <c r="B2" s="42" t="s">
        <v>91</v>
      </c>
      <c r="C2" s="43" t="s">
        <v>63</v>
      </c>
      <c r="D2" s="43" t="s">
        <v>52</v>
      </c>
      <c r="E2" s="44" t="s">
        <v>64</v>
      </c>
      <c r="F2" s="45" t="s">
        <v>65</v>
      </c>
    </row>
    <row r="4" spans="1:6" ht="30">
      <c r="A4" s="27" t="s">
        <v>89</v>
      </c>
      <c r="B4" s="59" t="s">
        <v>103</v>
      </c>
      <c r="C4" s="23"/>
      <c r="D4" s="28"/>
    </row>
    <row r="5" spans="1:6">
      <c r="B5" s="50" t="s">
        <v>88</v>
      </c>
    </row>
    <row r="6" spans="1:6" ht="45">
      <c r="B6" s="50" t="s">
        <v>104</v>
      </c>
    </row>
    <row r="7" spans="1:6" ht="30">
      <c r="B7" s="50" t="s">
        <v>80</v>
      </c>
    </row>
    <row r="8" spans="1:6" ht="30">
      <c r="B8" s="50" t="s">
        <v>102</v>
      </c>
    </row>
    <row r="9" spans="1:6">
      <c r="B9" s="50" t="s">
        <v>79</v>
      </c>
    </row>
    <row r="10" spans="1:6">
      <c r="B10" s="50" t="s">
        <v>100</v>
      </c>
    </row>
    <row r="11" spans="1:6">
      <c r="B11" s="50" t="s">
        <v>101</v>
      </c>
    </row>
    <row r="12" spans="1:6" ht="75">
      <c r="B12" s="50" t="s">
        <v>78</v>
      </c>
    </row>
    <row r="13" spans="1:6" ht="30">
      <c r="B13" s="50" t="s">
        <v>77</v>
      </c>
    </row>
    <row r="14" spans="1:6" ht="45">
      <c r="B14" s="50" t="s">
        <v>76</v>
      </c>
    </row>
    <row r="15" spans="1:6">
      <c r="B15" s="60" t="s">
        <v>92</v>
      </c>
    </row>
    <row r="16" spans="1:6">
      <c r="B16" s="14" t="s">
        <v>93</v>
      </c>
    </row>
    <row r="17" spans="1:6">
      <c r="B17" s="14" t="s">
        <v>94</v>
      </c>
    </row>
    <row r="18" spans="1:6">
      <c r="B18" s="14" t="s">
        <v>95</v>
      </c>
    </row>
    <row r="19" spans="1:6">
      <c r="B19" s="60" t="s">
        <v>96</v>
      </c>
    </row>
    <row r="20" spans="1:6">
      <c r="B20" s="14" t="s">
        <v>97</v>
      </c>
    </row>
    <row r="21" spans="1:6" ht="75">
      <c r="B21" s="50" t="s">
        <v>99</v>
      </c>
    </row>
    <row r="22" spans="1:6">
      <c r="B22" s="50" t="s">
        <v>75</v>
      </c>
    </row>
    <row r="23" spans="1:6" ht="30">
      <c r="B23" s="1" t="s">
        <v>74</v>
      </c>
      <c r="C23" s="9" t="s">
        <v>73</v>
      </c>
      <c r="D23" s="25">
        <v>1</v>
      </c>
      <c r="F23" s="57">
        <f>E23*D23</f>
        <v>0</v>
      </c>
    </row>
    <row r="24" spans="1:6">
      <c r="F24" s="57"/>
    </row>
    <row r="25" spans="1:6">
      <c r="A25" s="29"/>
      <c r="B25" s="30" t="s">
        <v>72</v>
      </c>
      <c r="C25" s="33"/>
      <c r="D25" s="34"/>
      <c r="E25" s="34"/>
      <c r="F25" s="55">
        <f>SUM(F23:F24)</f>
        <v>0</v>
      </c>
    </row>
  </sheetData>
  <pageMargins left="0.7" right="0.7" top="0.75" bottom="0.75" header="0.3" footer="0.3"/>
  <pageSetup paperSize="9" orientation="portrait" r:id="rId1"/>
  <headerFooter>
    <oddHeader xml:space="preserve">&amp;RPetgrad d.o.o.
Trg Tomislava dr. Bardeka 4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41526-0893-42D6-8CAC-7EC8B8DE9CD8}">
  <dimension ref="B1:D13"/>
  <sheetViews>
    <sheetView view="pageLayout" zoomScaleNormal="100" workbookViewId="0">
      <selection activeCell="D9" sqref="D9"/>
    </sheetView>
  </sheetViews>
  <sheetFormatPr defaultRowHeight="15"/>
  <cols>
    <col min="2" max="2" width="27.85546875" customWidth="1"/>
    <col min="3" max="3" width="13.5703125" customWidth="1"/>
    <col min="4" max="4" width="27.5703125" style="53" customWidth="1"/>
  </cols>
  <sheetData>
    <row r="1" spans="2:4" ht="15.75" thickBot="1"/>
    <row r="2" spans="2:4" ht="27.75" thickTop="1" thickBot="1">
      <c r="B2" s="66" t="s">
        <v>14</v>
      </c>
      <c r="C2" s="67"/>
      <c r="D2" s="68"/>
    </row>
    <row r="3" spans="2:4" ht="15.75" thickTop="1"/>
    <row r="5" spans="2:4">
      <c r="B5" t="s">
        <v>50</v>
      </c>
      <c r="D5" s="53">
        <f>'zemljani teren 2'!F17</f>
        <v>0</v>
      </c>
    </row>
    <row r="6" spans="2:4">
      <c r="B6" t="s">
        <v>51</v>
      </c>
      <c r="D6" s="53">
        <f>'BETON TEREN 3'!F11</f>
        <v>0</v>
      </c>
    </row>
    <row r="7" spans="2:4" ht="15.75" thickBot="1">
      <c r="B7" t="s">
        <v>98</v>
      </c>
      <c r="D7" s="53">
        <f>'oprema teren (2)'!F25</f>
        <v>0</v>
      </c>
    </row>
    <row r="8" spans="2:4" ht="16.5" thickTop="1" thickBot="1">
      <c r="B8" s="15" t="s">
        <v>15</v>
      </c>
      <c r="C8" s="15"/>
      <c r="D8" s="58">
        <f>SUM(D5:D7)</f>
        <v>0</v>
      </c>
    </row>
    <row r="9" spans="2:4" ht="16.5" thickTop="1" thickBot="1">
      <c r="B9" t="s">
        <v>16</v>
      </c>
      <c r="D9" s="53">
        <f>D8*0.25</f>
        <v>0</v>
      </c>
    </row>
    <row r="10" spans="2:4" ht="16.5" thickTop="1" thickBot="1">
      <c r="B10" s="15" t="s">
        <v>17</v>
      </c>
      <c r="C10" s="15"/>
      <c r="D10" s="58">
        <f>SUM(D8:D9)</f>
        <v>0</v>
      </c>
    </row>
    <row r="11" spans="2:4" ht="15.75" thickTop="1"/>
    <row r="13" spans="2:4">
      <c r="C13" s="7" t="s">
        <v>8</v>
      </c>
      <c r="D13" s="56" t="s">
        <v>9</v>
      </c>
    </row>
  </sheetData>
  <mergeCells count="1">
    <mergeCell ref="B2:D2"/>
  </mergeCells>
  <pageMargins left="0.7" right="0.7" top="0.75" bottom="0.75" header="0.3" footer="0.3"/>
  <pageSetup paperSize="9" orientation="portrait" r:id="rId1"/>
  <headerFooter>
    <oddHeader xml:space="preserve">&amp;RPetgrad d.o.o.
Trg Tomislava dr. Bardeka 4 </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7</vt:i4>
      </vt:variant>
      <vt:variant>
        <vt:lpstr>Imenovani rasponi</vt:lpstr>
      </vt:variant>
      <vt:variant>
        <vt:i4>3</vt:i4>
      </vt:variant>
    </vt:vector>
  </HeadingPairs>
  <TitlesOfParts>
    <vt:vector size="10" baseType="lpstr">
      <vt:lpstr> NASLOVNICA</vt:lpstr>
      <vt:lpstr>opći dio</vt:lpstr>
      <vt:lpstr>OPĆI UVJETI</vt:lpstr>
      <vt:lpstr>zemljani teren 2</vt:lpstr>
      <vt:lpstr>BETON TEREN 3</vt:lpstr>
      <vt:lpstr>oprema teren (2)</vt:lpstr>
      <vt:lpstr>REKAPITULACIJA</vt:lpstr>
      <vt:lpstr>'OPĆI UVJETI'!OLE_LINK2</vt:lpstr>
      <vt:lpstr>'OPĆI UVJETI'!OLE_LINK3</vt:lpstr>
      <vt:lpstr>'OPĆI UVJETI'!OLE_LINK4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Slavek</dc:creator>
  <cp:lastModifiedBy>Korisnik</cp:lastModifiedBy>
  <cp:lastPrinted>2021-02-08T12:04:39Z</cp:lastPrinted>
  <dcterms:created xsi:type="dcterms:W3CDTF">2018-12-24T08:28:12Z</dcterms:created>
  <dcterms:modified xsi:type="dcterms:W3CDTF">2021-02-08T13:48:19Z</dcterms:modified>
</cp:coreProperties>
</file>